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C:\Users\EvBauer\Desktop\"/>
    </mc:Choice>
  </mc:AlternateContent>
  <xr:revisionPtr revIDLastSave="0" documentId="13_ncr:1_{6CBD49B5-0594-4C0B-AEE1-863F940188EC}" xr6:coauthVersionLast="47" xr6:coauthVersionMax="47" xr10:uidLastSave="{00000000-0000-0000-0000-000000000000}"/>
  <bookViews>
    <workbookView xWindow="-110" yWindow="-110" windowWidth="19420" windowHeight="10420" xr2:uid="{00000000-000D-0000-FFFF-FFFF00000000}"/>
  </bookViews>
  <sheets>
    <sheet name="Kalkulationsformular" sheetId="5" r:id="rId1"/>
    <sheet name="Bands" sheetId="11" r:id="rId2"/>
    <sheet name=" freie Orchester, Ensembles" sheetId="8" r:id="rId3"/>
    <sheet name="Komposition, Improvisation" sheetId="7" r:id="rId4"/>
    <sheet name="Musikvermittlung" sheetId="21" r:id="rId5"/>
    <sheet name="Selbstständige Projektarbeit" sheetId="20" r:id="rId6"/>
    <sheet name="Fair Pay Gehaltsschema" sheetId="6" r:id="rId7"/>
    <sheet name="Kollektivverträge Links" sheetId="9" r:id="rId8"/>
    <sheet name="GESPERRT" sheetId="19" state="hidden" r:id="rId9"/>
  </sheets>
  <definedNames>
    <definedName name="_xlnm._FilterDatabase" localSheetId="0" hidden="1">Kalkulationsformular!$A$9:$G$58</definedName>
    <definedName name="_xlnm.Print_Area" localSheetId="0">Kalkulationsformular!$A$1:$I$80</definedName>
    <definedName name="_xlnm.Print_Titles" localSheetId="0">Kalkulationsformular!$1:$2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5" l="1"/>
  <c r="H16" i="5" s="1"/>
  <c r="G31" i="5"/>
  <c r="G29" i="5"/>
  <c r="G38" i="5"/>
  <c r="H38" i="5" s="1" a="1"/>
  <c r="H38" i="5" s="1"/>
  <c r="G37" i="5"/>
  <c r="H37" i="5" s="1" a="1"/>
  <c r="H37" i="5" s="1"/>
  <c r="G36" i="5"/>
  <c r="H36" i="5" s="1" a="1"/>
  <c r="H36" i="5" s="1"/>
  <c r="G35" i="5"/>
  <c r="H35" i="5" s="1" a="1"/>
  <c r="H35" i="5" s="1"/>
  <c r="G34" i="5"/>
  <c r="H34" i="5" s="1" a="1"/>
  <c r="H34" i="5" s="1"/>
  <c r="I33" i="5" l="1"/>
  <c r="G17" i="5" l="1"/>
  <c r="H17" i="5" s="1"/>
  <c r="G18" i="5"/>
  <c r="H18" i="5" s="1"/>
  <c r="G15" i="5"/>
  <c r="H15" i="5" s="1"/>
  <c r="G22" i="5" l="1"/>
  <c r="H22" i="5" s="1"/>
  <c r="I62" i="5"/>
  <c r="G58" i="5"/>
  <c r="H58" i="5" s="1"/>
  <c r="G57" i="5"/>
  <c r="H57" i="5" s="1"/>
  <c r="G56" i="5"/>
  <c r="H56" i="5" s="1"/>
  <c r="G53" i="5"/>
  <c r="H53" i="5" s="1"/>
  <c r="G52" i="5"/>
  <c r="H52" i="5" s="1"/>
  <c r="G51" i="5"/>
  <c r="H51" i="5" s="1"/>
  <c r="G50" i="5"/>
  <c r="H50" i="5" s="1"/>
  <c r="G49" i="5"/>
  <c r="H49" i="5" s="1"/>
  <c r="G48" i="5"/>
  <c r="H48" i="5" s="1"/>
  <c r="G30" i="5"/>
  <c r="H30" i="5" s="1"/>
  <c r="H31" i="5"/>
  <c r="H29" i="5"/>
  <c r="G43" i="5"/>
  <c r="H43" i="5" s="1"/>
  <c r="G42" i="5"/>
  <c r="H42" i="5" s="1"/>
  <c r="G41" i="5"/>
  <c r="H41" i="5" s="1"/>
  <c r="G26" i="5"/>
  <c r="H26" i="5" s="1"/>
  <c r="G25" i="5"/>
  <c r="H25" i="5" s="1"/>
  <c r="I14" i="5" l="1"/>
  <c r="I28" i="5"/>
  <c r="I55" i="5"/>
  <c r="I47" i="5"/>
  <c r="I67" i="5"/>
  <c r="I60" i="5" s="1"/>
  <c r="G21" i="5"/>
  <c r="H21" i="5" s="1"/>
  <c r="I20" i="5" s="1"/>
  <c r="I45" i="5" l="1"/>
  <c r="I24" i="5"/>
  <c r="I40" i="5"/>
  <c r="I12" i="5" l="1"/>
  <c r="I10"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<sst xmlns="http://schemas.openxmlformats.org/spreadsheetml/2006/main" count="576" uniqueCount="429">
  <si>
    <t>Datum:</t>
  </si>
  <si>
    <t>über 60 Min.</t>
  </si>
  <si>
    <t>Bühnenmusik</t>
  </si>
  <si>
    <t>Ausgangspunkt der Entwicklung dieser Honorarrichtlinien waren Überlegungen zum Zeitaufwand für die unterschiedlichen kompositorischen Tätigkeiten, darüber hinaus zu unternehmerischen Kosten sowie zu Lebenshaltungskosten, aber auch der Durchschnittsverdienst Neuer Selbständiger (Statistik Austria) ist hier eingeflossen. Bei der Beurteilung der Angemessenheit ist natürlich zu berücksichtigen, ob die Leistung den hier dargestellten Durchschnitt erheblich über- oder unterschreitet.</t>
  </si>
  <si>
    <t>Art des Werks à €</t>
  </si>
  <si>
    <t>Anzahl Einheiten</t>
  </si>
  <si>
    <t>regionaler Act</t>
  </si>
  <si>
    <t>nationaler Act</t>
  </si>
  <si>
    <t>internationaler Act</t>
  </si>
  <si>
    <t>nach Verhandlung</t>
  </si>
  <si>
    <r>
      <t>Empfehlung: </t>
    </r>
    <r>
      <rPr>
        <i/>
        <sz val="10"/>
        <color theme="1"/>
        <rFont val="Arial"/>
        <family val="2"/>
      </rPr>
      <t>Mindestbruttogehalt für Vollzeit-Anstellung, 14 Gehälter, gestaffelt nach Beschäftigungsgruppe/Art der Tätigkeit nach Jahren.</t>
    </r>
  </si>
  <si>
    <t>Beschäftigungsgruppe</t>
  </si>
  <si>
    <t>nach Tätigkeit (↓) und Berufsjahren (→)</t>
  </si>
  <si>
    <t>13-14</t>
  </si>
  <si>
    <t>15-16</t>
  </si>
  <si>
    <t>17-18</t>
  </si>
  <si>
    <t>Tätigkeiten ohne besondere Kenntnisse </t>
  </si>
  <si>
    <t>Einfache Tätigkeiten bzw. Assistenztätigkeiten</t>
  </si>
  <si>
    <t>unter Aufsicht/Anleitung</t>
  </si>
  <si>
    <t>Tätigkeiten bzw. Assistenztätigkeiten mit Grundkenntnissen</t>
  </si>
  <si>
    <t>Organisatorische und technische Tätigkeiten</t>
  </si>
  <si>
    <t>mit entsprechenden Kenntnissen </t>
  </si>
  <si>
    <t>€ 3.384</t>
  </si>
  <si>
    <t>Tätigkeiten mit Ausbildung und/oder Erfahrung</t>
  </si>
  <si>
    <t>in Eigenverantwortung </t>
  </si>
  <si>
    <t>€ 3.128</t>
  </si>
  <si>
    <t>Bereichs-/Abteilungsleitungen oder Projektleitungen </t>
  </si>
  <si>
    <t>mit Personalverantwortung und/oder Finanzverantwortung</t>
  </si>
  <si>
    <t>Koordinierende leitende Funktion,</t>
  </si>
  <si>
    <t>Gesamtkoordination</t>
  </si>
  <si>
    <t>Letztverantwortliche Leitungsfunktionen</t>
  </si>
  <si>
    <t>bei Vereinen </t>
  </si>
  <si>
    <t>Erläuterung der Beschäftigungsgruppen (BG)</t>
  </si>
  <si>
    <r>
      <t>Folgend findet ihr eine nicht-abschließende Liste an Beispiele, wie Tätigkeiten in Kulturvereinen den Beschäftigungsgruppen zugeordnet werden können. Zu beachten: entscheidend für die Zuordnung ist, dass die Bezeichnung der Beschäftigungsgruppe zutrifft (z.B. mit Finanz- oder Personalverantwortung). Daher kann es vorkommen, dass die genannten Beispielen in der Praxis auch einer anderen Gruppe zuzuordnen sind, abhängig davon wie die Verantwortlichkeiten in eurem Verein organisiert sind. </t>
    </r>
    <r>
      <rPr>
        <sz val="10"/>
        <color theme="1"/>
        <rFont val="Arial"/>
        <family val="2"/>
      </rPr>
      <t> </t>
    </r>
  </si>
  <si>
    <t>BG 1: Tätigkeiten ohne besondere Kenntnisse </t>
  </si>
  <si>
    <t>wie z.B. Mithilfe bei Massenaussendungen, Flyer verteilen, Einlasspersonal, Ordner*innen, Garderobendienst, Stage Hands, Bestuhlung, Aushilfen, Fahrer*innen </t>
  </si>
  <si>
    <t>BG 2: Einfache Tätigkeiten bzw. Assistenztätigkeiten unter Aufsicht/Anleitung</t>
  </si>
  <si>
    <t>wie z.B. Ablagetätigkeiten, Telefondienst, Bearbeiten von Anfragen, Front Office / Empfang, Organisation von Reisen und Unterkünften, Anmieten von Räumlichkeiten, Abwicklung von Aussendungen, Ticketverkauf, Abendkassa, Saaldienst, (administrative, organisatorische Tätigkeiten, die mit einer Einführung / Anleitung / unter Aufsicht erbracht werden können, ohne einschlägige Vorkenntnisse zu erfordern) </t>
  </si>
  <si>
    <t>BG 3: Tätigkeiten bzw. Assistenztätigkeiten mit Grundkenntnissen unter Aufsicht/Anleitung</t>
  </si>
  <si>
    <t>wie z.B. allgemeine Büroarbeit, technisches Personal mit Grundkenntnissen, technische Assistenzen und andere Assistenzen mit Grundkenntnissen</t>
  </si>
  <si>
    <t>BG 4: Organisatorische und technische Tätigkeiten mit entsprechenden Kenntnissen </t>
  </si>
  <si>
    <t>wie z.B. Abendkassa mit Ticketing, Vorbuchhaltung, Kassaverwaltung, einfache Öffentlichkeitsarbeit, technisches Personal mit entsprechender Ausbildung oder entsprechenden Kenntnissen, Generaldienst/Abenddienst mit Verantwortung für die Veranstaltung, Büroadministration, Servicebüro  </t>
  </si>
  <si>
    <t>BG 5: Tätigkeiten mit Ausbildung und/oder Erfahrung in Eigenverantwortung </t>
  </si>
  <si>
    <t>wie z.B. Organisation von Veranstaltungen, Ausstellungsorganisation, Vermittlung, Beratungs-, Schulungs- und Betreuungsaktivitäten, operative Workshopleitung, qualifiziertes technisches Personal, Büroarbeiten, die mit selbständiger Contenterstellung verbunden sind, redaktionelle Arbeit, Durchführung von Recherchen, selbständige Dokumentation (Projektdokumentationen, Jahresberichte, Bibliotheksbetreuung, Archiv udgl.), selbständige Mitglieder- oder Kund*innenbetreuung, Mitgliederadministration, selbständige Sachbearbeiter*innen, Dienstnehmer*innen in der Buchhaltung, die mit der Führung von Konten betraut sind, Stellvertretung von Leitungspersonal (ausgenommen stellvertretende Geschäftsführung), Geschäftsführungsassistenz</t>
  </si>
  <si>
    <t>BG 6: Bereichs-/Abteilungsleitungen oder Projektleitungen mit Personalverantwortung und/oder Finanzverantwortung </t>
  </si>
  <si>
    <t>wie z.B. Leitung Presseabteilung, Leitung Öffentlichkeitsarbeit, Redaktionsleitung, technische Produktionsleitung, Leitung Dramaturgie, Projektumsetzung mit personeller und/oder finanzieller Verantwortung, Leitung der Buchhaltung und/oder Personalverrechnung bei größeren Vereinen, Controlling, stellvertretende Geschäftsführung, Systemverantwortliche im Bereich EDV, Programmierer*innen, die selbständig mit der Programmentwicklung beauftragt sind </t>
  </si>
  <si>
    <t>BG 7: Koordinierende leitende Funktion, Gesamtkoordination</t>
  </si>
  <si>
    <t>wie z.B. Führung eines Vereins/einer GmbH unter Beteiligung des Vorstandes, Abhängigkeit bei der Führung der Tagesgeschäfte von Anweisungen des Vorstandes, Führungsfunktionen in Vorstandsteams bei gleicher Verantwortung, eingschränkte Geschäftsführung unter Beteiligung eines Verwaltungsrates oder eines ähnlichen Gremiums, Bereichs- und Abteilungsleitungen (wie in Gruppe 6 mit eigener Person- und/oder Finanzverantwortung) für große Vereine/Unternehmen </t>
  </si>
  <si>
    <t>BG 8: Letztverantwortliche Leitungsfunktionen bei Vereinen </t>
  </si>
  <si>
    <t>wie z.b. kaufmännische Leitung und künstlerische Gesamtleitung </t>
  </si>
  <si>
    <t>bezogen auf 38,5 Stunden</t>
  </si>
  <si>
    <t>1-2</t>
  </si>
  <si>
    <t>3-4</t>
  </si>
  <si>
    <t>5-6</t>
  </si>
  <si>
    <t>7-8</t>
  </si>
  <si>
    <t>9-10</t>
  </si>
  <si>
    <t>Konzert- und Playbackauftritte</t>
  </si>
  <si>
    <t>Probenhonorar</t>
  </si>
  <si>
    <t>1 Tag (max. 8 h)</t>
  </si>
  <si>
    <t>50% der Abendgage</t>
  </si>
  <si>
    <t>Sonn- &amp; Feiertagszuschlag</t>
  </si>
  <si>
    <t>https://www.musicaustria.at/praxiswissen/fair-pay-mindesthonorarempfehlungen-fuer-den-musikbereich/</t>
  </si>
  <si>
    <t>Antragsteller*in:</t>
  </si>
  <si>
    <t>Kollektivverträge</t>
  </si>
  <si>
    <r>
      <t xml:space="preserve">Gehälter künstlerisches Personal 
</t>
    </r>
    <r>
      <rPr>
        <sz val="10"/>
        <color theme="1"/>
        <rFont val="Arial"/>
        <family val="2"/>
      </rPr>
      <t>(Kollektivverträge oder sonstige Gehaltsschemata)</t>
    </r>
  </si>
  <si>
    <t>Ja</t>
  </si>
  <si>
    <t>Nein</t>
  </si>
  <si>
    <t>Projektleitung / Produktionsleitung / Intendanz
mit Finanzverantwortung</t>
  </si>
  <si>
    <t>Kuratierung, künstlerische Konzeptarbeit</t>
  </si>
  <si>
    <t>Projekt- und Veranstaltungsorganisation</t>
  </si>
  <si>
    <t xml:space="preserve">Kommunikationsarbeit </t>
  </si>
  <si>
    <t xml:space="preserve">Artist Management / Musikmanagement </t>
  </si>
  <si>
    <t xml:space="preserve">Tätigkeiten ohne besondere Vorkenntnisse </t>
  </si>
  <si>
    <t xml:space="preserve"> </t>
  </si>
  <si>
    <t>Projektleitung / Produktionsleitung / Intendanz</t>
  </si>
  <si>
    <r>
      <t xml:space="preserve">Nichtkünstlerische Honorare - Projektarbeit
</t>
    </r>
    <r>
      <rPr>
        <sz val="10"/>
        <rFont val="Arial"/>
        <family val="2"/>
      </rPr>
      <t>(Honorarspiegel ÖMR, siehe Beiblatt)</t>
    </r>
  </si>
  <si>
    <t xml:space="preserve">Quelle: </t>
  </si>
  <si>
    <t>pro Person (netto)</t>
  </si>
  <si>
    <t>Konzert-Dienst</t>
  </si>
  <si>
    <t>Probe 3 Stunden</t>
  </si>
  <si>
    <t>Kleines Ensemble:</t>
  </si>
  <si>
    <t>Konzert-Einheit</t>
  </si>
  <si>
    <t>2 Proben/Tag</t>
  </si>
  <si>
    <t>Probe + Konzert/Tag</t>
  </si>
  <si>
    <t>www.musikergilde.at/de/beratung/ber__8.htm</t>
  </si>
  <si>
    <t>Quelle:</t>
  </si>
  <si>
    <t>Netto in Euro</t>
  </si>
  <si>
    <t>Konzert internationaler Act</t>
  </si>
  <si>
    <t>Konzert nationaler Act</t>
  </si>
  <si>
    <t>Konzert regionaler Act</t>
  </si>
  <si>
    <t>Playbackauftritt Hörfunk</t>
  </si>
  <si>
    <t>Playbackauftritt Fernsehen</t>
  </si>
  <si>
    <t>pro Person</t>
  </si>
  <si>
    <r>
      <t>Solo-Honorare</t>
    </r>
    <r>
      <rPr>
        <sz val="11"/>
        <color theme="1"/>
        <rFont val="Calibri"/>
        <family val="2"/>
      </rPr>
      <t xml:space="preserve"> unterliegen grundsätzlich der freien Vereinbarung.</t>
    </r>
  </si>
  <si>
    <t>Weitere Fair-Pay-Empfehlungen der Musikergilde umfassen Honorare und Nutzungsrechte für:</t>
  </si>
  <si>
    <t>Tonträgeraufnahmen</t>
  </si>
  <si>
    <t>https://www.musikergilde.at/de/beratung/ber__5.htm</t>
  </si>
  <si>
    <t>Aufnahmen für Werbung</t>
  </si>
  <si>
    <t>https://www.musikergilde.at/de/beratung/ber__4.htm</t>
  </si>
  <si>
    <t>Aufnahmen für Telefonband und Film/Video/Internet</t>
  </si>
  <si>
    <t>https://www.musikergilde.at/de/beratung/ber__6.htm</t>
  </si>
  <si>
    <t>Im Ensemble pro Auftritt und Person:</t>
  </si>
  <si>
    <t>Honorarspiegel für selbstständige Projektarbeit</t>
  </si>
  <si>
    <t>Dieser Kollektivvertrag wurde zwischen dem Österreichischen Veranstalterverband und dem Österreichischen Gewerkschaftsbund, younion – die Daseinsgewerkschaft abgeschlossen. Sie gilt, wenn ein Mitglied des Veranstalterverbands Musikerinnen und Musiker angestellt beschäftigt.</t>
  </si>
  <si>
    <t>Anlage A/1 zu § 32 des Musikerkollektivvertrages.</t>
  </si>
  <si>
    <t>täglich</t>
  </si>
  <si>
    <t>viermal pro Woche</t>
  </si>
  <si>
    <t>dreimal pro Woche</t>
  </si>
  <si>
    <t>zweimal pro Woche</t>
  </si>
  <si>
    <t>Bei einer Arbeitszeit bis zu 4 Stunden pro Arbeitstag</t>
  </si>
  <si>
    <t>Bei einer Arbeitszeit bis zu 5 Stunden pro Arbeitstag</t>
  </si>
  <si>
    <t>Bei einer Arbeitszeit bis zu 6 Stunden pro Arbeitstag</t>
  </si>
  <si>
    <t>ein Gehalt nach folgenden Mindestsätzen:</t>
  </si>
  <si>
    <t>Kollektivverträge für Angestellte im Orchester- und Theaterbetrieb</t>
  </si>
  <si>
    <t>Gültige Kollektivverträge gibt es aktuell für Orchesterangehörige von Wiener Symphoniker, Mozarteum Orchester Salzburg, Tiroler Symphonieorchester Innsbruck, Grazer Philharmonisches Orchester, Bruckner-Orchester Linz, Badener Städtisches Orchester</t>
  </si>
  <si>
    <t>Für die Vereinigte Bühnen Wien und die Theaterhäuser der Bundestheaterholding, darunter auch die Wiener Staatsoper und die Wiener Volksoper, sind derzeit kollektivvertragliche Vereinbarungen für künstlerisches Personal, Ballettmitglieder, Solist*innen, Orchesterangehörige, Chor, Gastspielmusiker*innen und technisches Personal in Geltung.</t>
  </si>
  <si>
    <t>Abgeschlossen zwischen Österreichischer Rundfunk und Zentralbetriebsrat des ORF</t>
  </si>
  <si>
    <t>Kollektivvertrag Film- und Musikwirtschaft (ausgenommen Filmberufe)</t>
  </si>
  <si>
    <t>Anwendbar für Arbeiter_innen und Angestellte in Mitgliedsfirmen des Fachverbandes der Film- und Musikwirtschaft Österreichs, aktuelle Gehaltstabelle gültig ab ab 1.1.2024</t>
  </si>
  <si>
    <t>Arbeitszeit</t>
  </si>
  <si>
    <r>
      <t>Rahmenkollektivvertrag für Arbeitnehmer_innen des Österreichischen Rundfunks</t>
    </r>
    <r>
      <rPr>
        <sz val="13.5"/>
        <color theme="1"/>
        <rFont val="Arial"/>
        <family val="2"/>
      </rPr>
      <t> </t>
    </r>
  </si>
  <si>
    <t>www.austriancomposers.com</t>
  </si>
  <si>
    <t>Konzeptarbeit (inkl. Spesen wie Literatur, Telefon, Materialien):</t>
  </si>
  <si>
    <t>Fertiges Konzept je nach Umfang</t>
  </si>
  <si>
    <r>
      <t xml:space="preserve">Als Basis für die Berechnung wurden der Honorarspiegel der </t>
    </r>
    <r>
      <rPr>
        <i/>
        <sz val="10"/>
        <color theme="1"/>
        <rFont val="Arial"/>
        <family val="2"/>
      </rPr>
      <t>IG Kultur</t>
    </r>
    <r>
      <rPr>
        <sz val="10"/>
        <color theme="1"/>
        <rFont val="Arial"/>
        <family val="2"/>
      </rPr>
      <t xml:space="preserve">, die Honorarempfehlungen der </t>
    </r>
    <r>
      <rPr>
        <i/>
        <sz val="10"/>
        <color theme="1"/>
        <rFont val="Arial"/>
        <family val="2"/>
      </rPr>
      <t>IG Freie Musikschaffende</t>
    </r>
    <r>
      <rPr>
        <sz val="10"/>
        <color theme="1"/>
        <rFont val="Arial"/>
        <family val="2"/>
      </rPr>
      <t xml:space="preserve"> sowie Informationen von aktiven Musikvermittler:innen herangezogen.</t>
    </r>
  </si>
  <si>
    <t>organisatorisches Konzept einer Veranstaltung, oder Inhaltlich/künstlerisches Konzept v. Veranstaltung, Video, Sendung etc.</t>
  </si>
  <si>
    <t>Stundensatz</t>
  </si>
  <si>
    <t>€ 75 - 95 / h</t>
  </si>
  <si>
    <t>Pauschale</t>
  </si>
  <si>
    <t>ab € 1500 für ein Orchesterkonzert</t>
  </si>
  <si>
    <t>ab € 800 € für ein Kammerkonzert</t>
  </si>
  <si>
    <t>ab € 500 für ein Workshop</t>
  </si>
  <si>
    <t>Organisatorische Tätigkeiten</t>
  </si>
  <si>
    <t>Bei Akquise von finanziellen Mitteln kann eine Provision von 10–15% vereinbart werden</t>
  </si>
  <si>
    <t>€ 35-55 / h</t>
  </si>
  <si>
    <t>Orchesterkonzerte: ab 750 € (500 € für 2. Vorstellung am selben Tag)</t>
  </si>
  <si>
    <t>€ 80-120 / h</t>
  </si>
  <si>
    <t>Kammermusik: bei 1–2 Vorstellungen mind. 500 € pro Vorstellung, 
ab der 3. Vorstellung am selben Tag mind. 350 €</t>
  </si>
  <si>
    <t>Probenhonorar für Musikvermittler:innen</t>
  </si>
  <si>
    <t>Stundensatz oder Pauschale</t>
  </si>
  <si>
    <t>Konzeptarbeit</t>
  </si>
  <si>
    <t>Organisation</t>
  </si>
  <si>
    <t>ab € 180</t>
  </si>
  <si>
    <t>Probenhonorar, 3 Stunden</t>
  </si>
  <si>
    <t>Spesen</t>
  </si>
  <si>
    <t>Wegzeitpauschale (pro Std.):</t>
  </si>
  <si>
    <t xml:space="preserve"> € 20 / h</t>
  </si>
  <si>
    <t>Fahrtkosten, Kilometergeld, Unterkunft, Spesen</t>
  </si>
  <si>
    <t>nach Realwert</t>
  </si>
  <si>
    <t>Sonder-Aufwendungen (Leihgebühren, Reinigungskosten, Kostüme etc.)</t>
  </si>
  <si>
    <t>Einfache Tätigkeiten ohne besondere Vorkenntnisse</t>
  </si>
  <si>
    <t>Projektumsetzung / Durchführung / Nachbereitung</t>
  </si>
  <si>
    <t>Probenarbeit</t>
  </si>
  <si>
    <r>
      <t xml:space="preserve">Honorare Musikvermittlung
</t>
    </r>
    <r>
      <rPr>
        <sz val="10"/>
        <rFont val="Arial"/>
        <family val="2"/>
      </rPr>
      <t>(Honorarspiegel PMÖ, siehe Beiblatt)</t>
    </r>
  </si>
  <si>
    <t>Honorarsatz netto</t>
  </si>
  <si>
    <t>Dienste / Einheiten</t>
  </si>
  <si>
    <t>Anzahl Konzerte</t>
  </si>
  <si>
    <t>Honorsatz netto - eingeben</t>
  </si>
  <si>
    <r>
      <t xml:space="preserve">Gage brutto
</t>
    </r>
    <r>
      <rPr>
        <b/>
        <sz val="9"/>
        <rFont val="Arial"/>
        <family val="2"/>
      </rPr>
      <t>(inkl. 13% Ust.)</t>
    </r>
  </si>
  <si>
    <r>
      <t xml:space="preserve">Gage netto </t>
    </r>
    <r>
      <rPr>
        <b/>
        <sz val="9"/>
        <rFont val="Arial"/>
        <family val="2"/>
      </rPr>
      <t>(Summe)</t>
    </r>
  </si>
  <si>
    <r>
      <t xml:space="preserve">Position - </t>
    </r>
    <r>
      <rPr>
        <i/>
        <sz val="10"/>
        <color rgb="FFFF0000"/>
        <rFont val="Arial"/>
        <family val="2"/>
      </rPr>
      <t>bitte eingeben</t>
    </r>
  </si>
  <si>
    <r>
      <t xml:space="preserve">Künstlerische Honorare - Sonstige 
</t>
    </r>
    <r>
      <rPr>
        <sz val="10"/>
        <rFont val="Arial"/>
        <family val="2"/>
      </rPr>
      <t>(Honorarsatz nach individueller Vereinbarung)</t>
    </r>
  </si>
  <si>
    <r>
      <t xml:space="preserve">Name - </t>
    </r>
    <r>
      <rPr>
        <i/>
        <sz val="10"/>
        <color rgb="FFFF0000"/>
        <rFont val="Arial"/>
        <family val="2"/>
      </rPr>
      <t>bitte eingeben</t>
    </r>
  </si>
  <si>
    <t>Musiktheater</t>
  </si>
  <si>
    <t>für 2 Instr.</t>
  </si>
  <si>
    <t>für 3 Instr.</t>
  </si>
  <si>
    <t>für Solo-Instrument</t>
  </si>
  <si>
    <t>bis 9 Instr.</t>
  </si>
  <si>
    <t>bis 15 Instr.</t>
  </si>
  <si>
    <t>bis 20 Instr.</t>
  </si>
  <si>
    <t>Kammer-Orch.</t>
  </si>
  <si>
    <t>Sinfonie-Orch.</t>
  </si>
  <si>
    <t>Gr. Sinfonie-Orch.</t>
  </si>
  <si>
    <t>1 -10 Min.</t>
  </si>
  <si>
    <t>10-15 Min.</t>
  </si>
  <si>
    <t>15-20 Min.</t>
  </si>
  <si>
    <t>20-30 Min.</t>
  </si>
  <si>
    <t>30-60 Min.</t>
  </si>
  <si>
    <t>Komposition - Typ</t>
  </si>
  <si>
    <t>Länge</t>
  </si>
  <si>
    <t>Bearb./Arr.</t>
  </si>
  <si>
    <t>Sonstiges</t>
  </si>
  <si>
    <t>Anzahl Stunden</t>
  </si>
  <si>
    <r>
      <t xml:space="preserve">Honorare Komposition und Arrangement
</t>
    </r>
    <r>
      <rPr>
        <sz val="10"/>
        <rFont val="Arial"/>
        <family val="2"/>
      </rPr>
      <t>(Fair-Pay-Empfehlung ACOM, siehe Beiblatt)</t>
    </r>
  </si>
  <si>
    <t>Personen ab à € 180 / Dienst</t>
  </si>
  <si>
    <r>
      <t xml:space="preserve">Gage brutto
</t>
    </r>
    <r>
      <rPr>
        <b/>
        <sz val="9"/>
        <rFont val="Arial"/>
        <family val="2"/>
      </rPr>
      <t>(inkl. 20% Ust.)</t>
    </r>
  </si>
  <si>
    <r>
      <t xml:space="preserve">Nichtkünstlerische Honorare - Sonstige
</t>
    </r>
    <r>
      <rPr>
        <sz val="10"/>
        <rFont val="Arial"/>
        <family val="2"/>
      </rPr>
      <t>(nach individueller Vereinbarung)</t>
    </r>
  </si>
  <si>
    <r>
      <t xml:space="preserve">Funktion - </t>
    </r>
    <r>
      <rPr>
        <i/>
        <sz val="10"/>
        <color rgb="FFFF0000"/>
        <rFont val="Arial"/>
        <family val="2"/>
      </rPr>
      <t>bitte eingeben</t>
    </r>
  </si>
  <si>
    <t>Vereinbarung nach Stunden, Diensten, Pauschale</t>
  </si>
  <si>
    <r>
      <t xml:space="preserve">Tätigkeit - </t>
    </r>
    <r>
      <rPr>
        <i/>
        <sz val="10"/>
        <color rgb="FFFF0000"/>
        <rFont val="Arial"/>
        <family val="2"/>
      </rPr>
      <t>bitte eingeben</t>
    </r>
  </si>
  <si>
    <t>Werk: 
Typ</t>
  </si>
  <si>
    <t>Anzahl 
Personen</t>
  </si>
  <si>
    <r>
      <t xml:space="preserve">Instrument - </t>
    </r>
    <r>
      <rPr>
        <i/>
        <sz val="10"/>
        <color rgb="FFFF0000"/>
        <rFont val="Arial"/>
        <family val="2"/>
      </rPr>
      <t>bitte eingeben</t>
    </r>
  </si>
  <si>
    <t xml:space="preserve">PERSONALAUSGABEN - SUMME   </t>
  </si>
  <si>
    <t>Fair-Pay-Empfehlung Honorare - Bands und solistische Ensembles</t>
  </si>
  <si>
    <t>Mindesthonorarempfehlungen - freie Orchesterprojekte und Ensemblearbeit</t>
  </si>
  <si>
    <r>
      <t xml:space="preserve">Gehaltsschema </t>
    </r>
    <r>
      <rPr>
        <b/>
        <sz val="10"/>
        <color rgb="FFFF0000"/>
        <rFont val="Arial"/>
        <family val="2"/>
      </rPr>
      <t xml:space="preserve">- eingeben
</t>
    </r>
    <r>
      <rPr>
        <sz val="9"/>
        <rFont val="Arial"/>
        <family val="2"/>
      </rPr>
      <t>(KV, Fair-Pay-Schema, sonstige</t>
    </r>
    <r>
      <rPr>
        <sz val="10"/>
        <rFont val="Arial"/>
        <family val="2"/>
      </rPr>
      <t>)</t>
    </r>
  </si>
  <si>
    <r>
      <t xml:space="preserve">Gehaltsschema </t>
    </r>
    <r>
      <rPr>
        <b/>
        <sz val="10"/>
        <color rgb="FFFF0000"/>
        <rFont val="Arial"/>
        <family val="2"/>
      </rPr>
      <t xml:space="preserve">- eingeben
</t>
    </r>
    <r>
      <rPr>
        <sz val="9"/>
        <rFont val="Arial"/>
        <family val="2"/>
      </rPr>
      <t>(KV oder sonstige</t>
    </r>
    <r>
      <rPr>
        <sz val="10"/>
        <rFont val="Arial"/>
        <family val="2"/>
      </rPr>
      <t>)</t>
    </r>
  </si>
  <si>
    <t>UST-Berechnung</t>
  </si>
  <si>
    <r>
      <rPr>
        <b/>
        <sz val="12"/>
        <rFont val="Arial"/>
        <family val="2"/>
      </rPr>
      <t>I. Honorare künstlerisch</t>
    </r>
    <r>
      <rPr>
        <b/>
        <sz val="10"/>
        <rFont val="Arial"/>
        <family val="2"/>
      </rPr>
      <t xml:space="preserve">
</t>
    </r>
    <r>
      <rPr>
        <sz val="10"/>
        <rFont val="Arial"/>
        <family val="2"/>
      </rPr>
      <t>(bei zu bezahlenden Bruttorechnern inklusive Ust./bei Nettorechnern exklusive Ust.)</t>
    </r>
  </si>
  <si>
    <r>
      <t>Gehälter Verwaltung</t>
    </r>
    <r>
      <rPr>
        <sz val="10"/>
        <rFont val="Arial"/>
        <family val="2"/>
      </rPr>
      <t xml:space="preserve">
(Kollektivverträge oder Fair Pay Gehaltsschema oder sonstige Gehaltsschemata)</t>
    </r>
  </si>
  <si>
    <r>
      <rPr>
        <b/>
        <sz val="12"/>
        <rFont val="Arial"/>
        <family val="2"/>
      </rPr>
      <t>II. Honorare Verwaltung</t>
    </r>
    <r>
      <rPr>
        <b/>
        <sz val="10"/>
        <rFont val="Arial"/>
        <family val="2"/>
      </rPr>
      <t xml:space="preserve">
</t>
    </r>
  </si>
  <si>
    <t>Projektname:</t>
  </si>
  <si>
    <t>keine Ust.</t>
  </si>
  <si>
    <r>
      <t xml:space="preserve">Gage brutto
</t>
    </r>
    <r>
      <rPr>
        <b/>
        <sz val="9"/>
        <rFont val="Arial"/>
        <family val="2"/>
      </rPr>
      <t>(inkl. Ust.)</t>
    </r>
  </si>
  <si>
    <t xml:space="preserve">Personen x Konzerte à € </t>
  </si>
  <si>
    <t>Werk: 
Länge</t>
  </si>
  <si>
    <t xml:space="preserve">Personen x Einheiten à € 35-55 / h </t>
  </si>
  <si>
    <t xml:space="preserve">Personen x Einheiten à € 80-120 / h </t>
  </si>
  <si>
    <t>Personen x Einheiten à € 75-90 / h oder pauschal</t>
  </si>
  <si>
    <t xml:space="preserve">Personen x Einheiten à € 20-25 / h </t>
  </si>
  <si>
    <t>Kalkulationshilfe MUSIK - faire Honorare, faire Gehälter</t>
  </si>
  <si>
    <r>
      <t xml:space="preserve">* Gehaltskosten brutto inklusive Dienstgeberbeitrag: Eine annähernde Berechnung ist mit Tools wie z.B. </t>
    </r>
    <r>
      <rPr>
        <i/>
        <u/>
        <sz val="10"/>
        <rFont val="Arial"/>
        <family val="2"/>
      </rPr>
      <t>https://onlinerechner.haude.at/BMF-Brutto-Netto-Rechner</t>
    </r>
    <r>
      <rPr>
        <i/>
        <sz val="10"/>
        <rFont val="Arial"/>
        <family val="2"/>
      </rPr>
      <t xml:space="preserve"> möglich. Für die eigentliche Anstellung sollte immer eine professionelle Lohnverrechnung hinzugezogen werden (DZ ja/nein, Unterschiede Bundesländer DZ, Kommunalsteuer ja/nein, geringere Kosten ältere MitarbeiterInnen etc.)</t>
    </r>
  </si>
  <si>
    <r>
      <t xml:space="preserve">Berechnungsnethode: </t>
    </r>
    <r>
      <rPr>
        <b/>
        <sz val="11"/>
        <color theme="1"/>
        <rFont val="Calibri"/>
        <family val="2"/>
      </rPr>
      <t>Dienstesystem</t>
    </r>
  </si>
  <si>
    <r>
      <t xml:space="preserve">Berechnungsnethode: </t>
    </r>
    <r>
      <rPr>
        <b/>
        <sz val="11"/>
        <color theme="1"/>
        <rFont val="Calibri"/>
        <family val="2"/>
      </rPr>
      <t>pauschal</t>
    </r>
  </si>
  <si>
    <t>Honorarsatz pro Musiker*in pro Konzert, exkl. Ust.</t>
  </si>
  <si>
    <t xml:space="preserve">https://www.musicaustria.at/praxiswissen/fair-pay-mindesthonorarempfehlungen-fuer-den-musikbereich/ </t>
  </si>
  <si>
    <r>
      <rPr>
        <b/>
        <sz val="12"/>
        <rFont val="Arial"/>
        <family val="2"/>
      </rPr>
      <t>IV. Kommentare / Erläuterungen</t>
    </r>
    <r>
      <rPr>
        <b/>
        <sz val="10"/>
        <rFont val="Arial"/>
        <family val="2"/>
      </rPr>
      <t xml:space="preserve">
</t>
    </r>
    <r>
      <rPr>
        <sz val="10"/>
        <rFont val="Arial"/>
        <family val="2"/>
      </rPr>
      <t>(zB. bei Abweichungen von Fair-Pay-Empfehlung)</t>
    </r>
  </si>
  <si>
    <t>https://igkultur.at/service/verein/gehaltsschema-und-honorarrichtlinien-fuer-kulturarbeit</t>
  </si>
  <si>
    <t>https://www.wko.at/kollektivvertrag/kollektivvertrag-musiker-2023</t>
  </si>
  <si>
    <r>
      <t xml:space="preserve">Angaben als monatliches Gehalt </t>
    </r>
    <r>
      <rPr>
        <u/>
        <sz val="11"/>
        <color theme="1"/>
        <rFont val="Arial"/>
        <family val="2"/>
      </rPr>
      <t xml:space="preserve">brutto </t>
    </r>
    <r>
      <rPr>
        <sz val="11"/>
        <color theme="1"/>
        <rFont val="Arial"/>
        <family val="2"/>
      </rPr>
      <t>in Euro.</t>
    </r>
  </si>
  <si>
    <t>Großes Ensemble - Orchester:</t>
  </si>
  <si>
    <r>
      <t xml:space="preserve">Ein </t>
    </r>
    <r>
      <rPr>
        <b/>
        <sz val="11"/>
        <color theme="1"/>
        <rFont val="Calibri"/>
        <family val="2"/>
      </rPr>
      <t>Dienst</t>
    </r>
    <r>
      <rPr>
        <sz val="11"/>
        <color theme="1"/>
        <rFont val="Calibri"/>
        <family val="2"/>
      </rPr>
      <t xml:space="preserve"> (im Orchester) umfasst üblicherweise 3 Stunden mit einer Pause dazwischen.</t>
    </r>
  </si>
  <si>
    <r>
      <t xml:space="preserve">Ein Arbeitstag dauert 6 Stunden (exklusive Anreise, Einspielung usw.) und kann somit </t>
    </r>
    <r>
      <rPr>
        <b/>
        <sz val="11"/>
        <color theme="1"/>
        <rFont val="Calibri"/>
        <family val="2"/>
      </rPr>
      <t>2 Einheiten</t>
    </r>
    <r>
      <rPr>
        <sz val="11"/>
        <color theme="1"/>
        <rFont val="Calibri"/>
        <family val="2"/>
      </rPr>
      <t xml:space="preserve"> (Konzert- und/oder Probeeinheit) enthalten.</t>
    </r>
  </si>
  <si>
    <t xml:space="preserve">https://igfmoe.at/honorarempfehlungen/ </t>
  </si>
  <si>
    <r>
      <t xml:space="preserve">Ust. pflichtig </t>
    </r>
    <r>
      <rPr>
        <b/>
        <sz val="9"/>
        <rFont val="Arial"/>
        <family val="2"/>
      </rPr>
      <t>(Ja/Nein)</t>
    </r>
  </si>
  <si>
    <r>
      <t xml:space="preserve">Ust. pflichtig </t>
    </r>
    <r>
      <rPr>
        <b/>
        <sz val="9"/>
        <rFont val="Arial"/>
        <family val="2"/>
      </rPr>
      <t>(13% / 20% / Nein)</t>
    </r>
  </si>
  <si>
    <r>
      <t xml:space="preserve">III. Gehälter
</t>
    </r>
    <r>
      <rPr>
        <sz val="10"/>
        <color theme="1"/>
        <rFont val="Arial"/>
        <family val="2"/>
      </rPr>
      <t>(nach Kollektivvertrag, Fair-Pay-Schema der IG Kultur oder sonstiges Gehaltsschema)</t>
    </r>
  </si>
  <si>
    <r>
      <t xml:space="preserve">Dienstgeberkosten gesamt* - </t>
    </r>
    <r>
      <rPr>
        <b/>
        <sz val="10"/>
        <color rgb="FFFF0000"/>
        <rFont val="Arial"/>
        <family val="2"/>
      </rPr>
      <t>eingeben</t>
    </r>
  </si>
  <si>
    <r>
      <t xml:space="preserve">Wochen-stunden </t>
    </r>
    <r>
      <rPr>
        <sz val="10"/>
        <rFont val="Arial"/>
        <family val="2"/>
      </rPr>
      <t>(optional)</t>
    </r>
  </si>
  <si>
    <r>
      <t xml:space="preserve">Anzahl 
Monate </t>
    </r>
    <r>
      <rPr>
        <sz val="10"/>
        <rFont val="Arial"/>
        <family val="2"/>
      </rPr>
      <t>(optional)</t>
    </r>
  </si>
  <si>
    <r>
      <t xml:space="preserve">Künstlerische Honorare Musiker*innen - Band
</t>
    </r>
    <r>
      <rPr>
        <sz val="10"/>
        <rFont val="Arial"/>
        <family val="2"/>
      </rPr>
      <t>(Fair-Pay-Empfehlung Musikergilde; pauschal pro Musiker*in pro Konzert)</t>
    </r>
  </si>
  <si>
    <r>
      <t xml:space="preserve">Ein </t>
    </r>
    <r>
      <rPr>
        <b/>
        <sz val="11"/>
        <rFont val="Calibri"/>
        <family val="2"/>
      </rPr>
      <t>großes Ensemble</t>
    </r>
    <r>
      <rPr>
        <sz val="11"/>
        <rFont val="Calibri"/>
        <family val="2"/>
      </rPr>
      <t xml:space="preserve"> liegt vor, wenn die Mitglieder nicht solistisch agieren (zB. BigBand, Symphonieorchester, Kammerorchester…).</t>
    </r>
  </si>
  <si>
    <r>
      <t xml:space="preserve">Ein </t>
    </r>
    <r>
      <rPr>
        <b/>
        <sz val="11"/>
        <rFont val="Calibri"/>
        <family val="2"/>
      </rPr>
      <t>kleines Ensemble</t>
    </r>
    <r>
      <rPr>
        <sz val="11"/>
        <rFont val="Calibri"/>
        <family val="2"/>
      </rPr>
      <t xml:space="preserve"> ist solistisch besetzt (zB. Neue Musik Ensemble, Barockensemble, Streichquartett, Jazzband…).</t>
    </r>
  </si>
  <si>
    <t>Honorarspiegel für Musikvermittler*innen</t>
  </si>
  <si>
    <t>Kollektivvertrag für Musiker*innen</t>
  </si>
  <si>
    <r>
      <t xml:space="preserve">Dieses Kalkulationsformular kann zur Unterstützung bei der eigenen Projektplanung und für Fördereinreichungen (Beiblatt) verwendet werden. 
</t>
    </r>
    <r>
      <rPr>
        <sz val="10"/>
        <rFont val="Arial"/>
        <family val="2"/>
      </rPr>
      <t xml:space="preserve">Das Formular ersetzt NICHT das Einreichformular der Förderstelle, sondern dient als Grundlage für die Kalkulation des eingereichten Budgets. Die Summen sollten in das Einreichformular übertragen werden. Das Formular sollte dem Antrag beigelegt werden, da eine transparente Berechnung dem Beirat / der Förderabteilung die Beurteilung des Antrags erleichtert. Fair Pay ist ein Kriterium für Förderanträge bei der öffentlichen Hand.
</t>
    </r>
    <r>
      <rPr>
        <b/>
        <sz val="10"/>
        <rFont val="Arial"/>
        <family val="2"/>
      </rPr>
      <t xml:space="preserve">
</t>
    </r>
    <r>
      <rPr>
        <sz val="10"/>
        <rFont val="Arial"/>
        <family val="2"/>
      </rPr>
      <t>Das Formular gliedert sich in I. Honorare künstlerisch, II. Honorare Verwaltung, III. Gehälter künstlerisch und Verwaltung sowie IV. ein Kommentarfeld für Erläuterungen.</t>
    </r>
    <r>
      <rPr>
        <b/>
        <sz val="10"/>
        <rFont val="Arial"/>
        <family val="2"/>
      </rPr>
      <t xml:space="preserve">
Bitte füllen Sie nur das aus, was auf Ihr Projekt / Ihr Vorhaben zutrifft!
Zusätzliche Zeilen </t>
    </r>
    <r>
      <rPr>
        <sz val="10"/>
        <rFont val="Arial"/>
        <family val="2"/>
      </rPr>
      <t>können bei Bedarf eingefügt werden. Bitte kopieren Sie eine Zeile und fügen Sie die Kopie OBERHALB ein, damit Ihre Eingabe in der Summenformel berücksichtigt wird.</t>
    </r>
    <r>
      <rPr>
        <b/>
        <sz val="10"/>
        <rFont val="Arial"/>
        <family val="2"/>
      </rPr>
      <t xml:space="preserve">
</t>
    </r>
    <r>
      <rPr>
        <sz val="10"/>
        <rFont val="Arial"/>
        <family val="2"/>
      </rPr>
      <t xml:space="preserve">Bei den angeführten </t>
    </r>
    <r>
      <rPr>
        <b/>
        <sz val="10"/>
        <rFont val="Arial"/>
        <family val="2"/>
      </rPr>
      <t xml:space="preserve">Honorarsätzen </t>
    </r>
    <r>
      <rPr>
        <sz val="10"/>
        <rFont val="Arial"/>
        <family val="2"/>
      </rPr>
      <t xml:space="preserve">handelt sich um </t>
    </r>
    <r>
      <rPr>
        <b/>
        <sz val="10"/>
        <rFont val="Arial"/>
        <family val="2"/>
      </rPr>
      <t>unverbindliche Empfehlungen</t>
    </r>
    <r>
      <rPr>
        <sz val="10"/>
        <rFont val="Arial"/>
        <family val="2"/>
      </rPr>
      <t xml:space="preserve"> von Interessensgemeinschaften im Bereich Musik. Diese werden von allen Förderstellen in Österreich anerkannt. Details dazu finden Sie in den Tabellenblättern 2-8. 
Der </t>
    </r>
    <r>
      <rPr>
        <b/>
        <sz val="10"/>
        <rFont val="Arial"/>
        <family val="2"/>
      </rPr>
      <t>Honorarsatz</t>
    </r>
    <r>
      <rPr>
        <sz val="10"/>
        <rFont val="Arial"/>
        <family val="2"/>
      </rPr>
      <t xml:space="preserve"> in "Spalte E" kann manuell geändert werden. Wir empfehlen, </t>
    </r>
    <r>
      <rPr>
        <b/>
        <sz val="10"/>
        <rFont val="Arial"/>
        <family val="2"/>
      </rPr>
      <t>Abweichungen</t>
    </r>
    <r>
      <rPr>
        <sz val="10"/>
        <rFont val="Arial"/>
        <family val="2"/>
      </rPr>
      <t xml:space="preserve"> von den Honorarempfehlungen zu </t>
    </r>
    <r>
      <rPr>
        <b/>
        <sz val="10"/>
        <rFont val="Arial"/>
        <family val="2"/>
      </rPr>
      <t xml:space="preserve">kommentieren </t>
    </r>
    <r>
      <rPr>
        <sz val="10"/>
        <rFont val="Arial"/>
        <family val="2"/>
      </rPr>
      <t xml:space="preserve">(optional, siehe Kommentartfeld unten IV.). 
</t>
    </r>
    <r>
      <rPr>
        <b/>
        <sz val="10"/>
        <rFont val="Arial"/>
        <family val="2"/>
      </rPr>
      <t>Spesen</t>
    </r>
    <r>
      <rPr>
        <sz val="10"/>
        <rFont val="Arial"/>
        <family val="2"/>
      </rPr>
      <t xml:space="preserve"> und sonstiger Aufwandsersatz sind in der Kalkulation nicht erfasst.
Bitte tragen Sie die</t>
    </r>
    <r>
      <rPr>
        <b/>
        <sz val="10"/>
        <rFont val="Arial"/>
        <family val="2"/>
      </rPr>
      <t xml:space="preserve"> Umsatzsteuerpflicht</t>
    </r>
    <r>
      <rPr>
        <sz val="10"/>
        <rFont val="Arial"/>
        <family val="2"/>
      </rPr>
      <t xml:space="preserve"> in Spalte "F" ein (Auswahlfeld "Ja"/"Nein") dann wird die Gagen-Summe automatisch korrekt berechnet.</t>
    </r>
    <r>
      <rPr>
        <b/>
        <sz val="10"/>
        <rFont val="Arial"/>
        <family val="2"/>
      </rPr>
      <t xml:space="preserve">
Angestelltes Personal </t>
    </r>
    <r>
      <rPr>
        <sz val="10"/>
        <rFont val="Arial"/>
        <family val="2"/>
      </rPr>
      <t xml:space="preserve">ist aus Datenschutzgründen </t>
    </r>
    <r>
      <rPr>
        <b/>
        <sz val="10"/>
        <rFont val="Arial"/>
        <family val="2"/>
      </rPr>
      <t xml:space="preserve">nicht namentlich </t>
    </r>
    <r>
      <rPr>
        <sz val="10"/>
        <rFont val="Arial"/>
        <family val="2"/>
      </rPr>
      <t xml:space="preserve">zu nennen, selbständige Unternehmer*innen können genannt werden.
Das Formular wurde erstellt von mica - music austria und Österreichischer Musikrat (ÖMR).
Bei </t>
    </r>
    <r>
      <rPr>
        <b/>
        <sz val="10"/>
        <rFont val="Arial"/>
        <family val="2"/>
      </rPr>
      <t>Rückfragen und Feedback</t>
    </r>
    <r>
      <rPr>
        <sz val="10"/>
        <rFont val="Arial"/>
        <family val="2"/>
      </rPr>
      <t xml:space="preserve"> zu diesem Formular wenden Sie sich bitte an: office@musicaustria.at.</t>
    </r>
  </si>
  <si>
    <r>
      <t xml:space="preserve">Instrumentengruppe- 
</t>
    </r>
    <r>
      <rPr>
        <i/>
        <sz val="10"/>
        <color rgb="FFFF0000"/>
        <rFont val="Arial"/>
        <family val="2"/>
      </rPr>
      <t>bitte eingeben</t>
    </r>
  </si>
  <si>
    <r>
      <t xml:space="preserve">Personen x </t>
    </r>
    <r>
      <rPr>
        <b/>
        <sz val="10"/>
        <rFont val="Arial"/>
        <family val="2"/>
      </rPr>
      <t>Probeneinheiten</t>
    </r>
    <r>
      <rPr>
        <sz val="10"/>
        <rFont val="Arial"/>
        <family val="2"/>
      </rPr>
      <t xml:space="preserve">/-dienst à 3 Stunden à € </t>
    </r>
  </si>
  <si>
    <r>
      <t xml:space="preserve">Personen x </t>
    </r>
    <r>
      <rPr>
        <b/>
        <sz val="10"/>
        <rFont val="Arial"/>
        <family val="2"/>
      </rPr>
      <t>Konzerteinheiten</t>
    </r>
    <r>
      <rPr>
        <sz val="10"/>
        <rFont val="Arial"/>
        <family val="2"/>
      </rPr>
      <t xml:space="preserve">/-dienste à € </t>
    </r>
  </si>
  <si>
    <r>
      <t xml:space="preserve">Künstlerische Honorare Musiker*innen - großes Ensemble/Orchester/Bigband 
</t>
    </r>
    <r>
      <rPr>
        <sz val="10"/>
        <rFont val="Arial"/>
        <family val="2"/>
      </rPr>
      <t xml:space="preserve">(Mindesthonorarsätze IGFM - </t>
    </r>
    <r>
      <rPr>
        <b/>
        <sz val="10"/>
        <rFont val="Arial"/>
        <family val="2"/>
      </rPr>
      <t>Dienstesystem</t>
    </r>
    <r>
      <rPr>
        <sz val="10"/>
        <rFont val="Arial"/>
        <family val="2"/>
      </rPr>
      <t xml:space="preserve">, Spielen im </t>
    </r>
    <r>
      <rPr>
        <b/>
        <sz val="10"/>
        <rFont val="Arial"/>
        <family val="2"/>
      </rPr>
      <t>Kollektiv</t>
    </r>
    <r>
      <rPr>
        <sz val="10"/>
        <rFont val="Arial"/>
        <family val="2"/>
      </rPr>
      <t>)</t>
    </r>
  </si>
  <si>
    <r>
      <t xml:space="preserve">Künstlerische Honorare Musiker*innen - kleines Ensemble
</t>
    </r>
    <r>
      <rPr>
        <sz val="10"/>
        <rFont val="Arial"/>
        <family val="2"/>
      </rPr>
      <t xml:space="preserve">(Mindesthonorarsätze IGFM - </t>
    </r>
    <r>
      <rPr>
        <b/>
        <sz val="10"/>
        <rFont val="Arial"/>
        <family val="2"/>
      </rPr>
      <t>Dienstesystem</t>
    </r>
    <r>
      <rPr>
        <sz val="10"/>
        <rFont val="Arial"/>
        <family val="2"/>
      </rPr>
      <t xml:space="preserve">, </t>
    </r>
    <r>
      <rPr>
        <b/>
        <sz val="10"/>
        <rFont val="Arial"/>
        <family val="2"/>
      </rPr>
      <t>solistisch</t>
    </r>
    <r>
      <rPr>
        <sz val="10"/>
        <rFont val="Arial"/>
        <family val="2"/>
      </rPr>
      <t xml:space="preserve"> besetzt)</t>
    </r>
  </si>
  <si>
    <t>11-12</t>
  </si>
  <si>
    <t>FAIR PAY Gehaltsschema für Kulturvereine (ab 1.1.2025)</t>
  </si>
  <si>
    <t>Stufe A</t>
  </si>
  <si>
    <t>Stufe B</t>
  </si>
  <si>
    <t>Stufe C</t>
  </si>
  <si>
    <t>Stufe D</t>
  </si>
  <si>
    <t>Stufe E</t>
  </si>
  <si>
    <t>Stufe F</t>
  </si>
  <si>
    <t>Stufe G</t>
  </si>
  <si>
    <t>Stufe H</t>
  </si>
  <si>
    <t>Stufe I</t>
  </si>
  <si>
    <t>Stufe J</t>
  </si>
  <si>
    <t>19+</t>
  </si>
  <si>
    <t>€ 2.105</t>
  </si>
  <si>
    <t>€ 2.142</t>
  </si>
  <si>
    <t>€ 2.200</t>
  </si>
  <si>
    <t>€ 2.264</t>
  </si>
  <si>
    <t>€ 2.327</t>
  </si>
  <si>
    <t>€ 2.389</t>
  </si>
  <si>
    <t>€ 2.455</t>
  </si>
  <si>
    <t>€ 2.525</t>
  </si>
  <si>
    <t>€ 2.598</t>
  </si>
  <si>
    <t>€ 2.669</t>
  </si>
  <si>
    <t>€ 2.269</t>
  </si>
  <si>
    <t>€ 2.366</t>
  </si>
  <si>
    <t>€ 2.461</t>
  </si>
  <si>
    <t>€ 2.564</t>
  </si>
  <si>
    <t>€ 2.670</t>
  </si>
  <si>
    <t>€ 2.779</t>
  </si>
  <si>
    <t>€ 2.884</t>
  </si>
  <si>
    <t>€ 2.988</t>
  </si>
  <si>
    <t>€ 3.098</t>
  </si>
  <si>
    <t>€ 3.207</t>
  </si>
  <si>
    <t>€ 2.462</t>
  </si>
  <si>
    <t>€ 2.561</t>
  </si>
  <si>
    <t>€ 2.671</t>
  </si>
  <si>
    <t>€ 2.789</t>
  </si>
  <si>
    <t>€ 2.900</t>
  </si>
  <si>
    <t>€ 3.017</t>
  </si>
  <si>
    <t>€ 3.246</t>
  </si>
  <si>
    <t>€ 3.362</t>
  </si>
  <si>
    <t>€ 3.479</t>
  </si>
  <si>
    <t>€ 2.777</t>
  </si>
  <si>
    <t>€ 2.912</t>
  </si>
  <si>
    <t>€ 3.052</t>
  </si>
  <si>
    <t>€ 3.201</t>
  </si>
  <si>
    <t>€ 3.346</t>
  </si>
  <si>
    <t>€ 3.489</t>
  </si>
  <si>
    <t>€ 3.633</t>
  </si>
  <si>
    <t>€ 3.780</t>
  </si>
  <si>
    <t>€ 3.927</t>
  </si>
  <si>
    <t>€ 4.075</t>
  </si>
  <si>
    <t>€ 3.055</t>
  </si>
  <si>
    <t>€ 3.222</t>
  </si>
  <si>
    <t>€ 3.547</t>
  </si>
  <si>
    <t>€ 3.714</t>
  </si>
  <si>
    <t>€ 3.880</t>
  </si>
  <si>
    <t>€ 4.044</t>
  </si>
  <si>
    <t>€ 4.209</t>
  </si>
  <si>
    <t>€ 4.371</t>
  </si>
  <si>
    <t>€ 4.538</t>
  </si>
  <si>
    <t>€ 3.466</t>
  </si>
  <si>
    <t>€ 3.651</t>
  </si>
  <si>
    <t>€ 3.832</t>
  </si>
  <si>
    <t>€ 4.021</t>
  </si>
  <si>
    <t>€ 4.203</t>
  </si>
  <si>
    <t>€ 4.392</t>
  </si>
  <si>
    <t>€ 4.573</t>
  </si>
  <si>
    <t>€ 4.761</t>
  </si>
  <si>
    <t>€ 4.946</t>
  </si>
  <si>
    <t>€ 5.133</t>
  </si>
  <si>
    <t>€ 4.172</t>
  </si>
  <si>
    <t>€ 4.397</t>
  </si>
  <si>
    <t>€ 4.621</t>
  </si>
  <si>
    <t>€ 4.846</t>
  </si>
  <si>
    <t>€ 5.072</t>
  </si>
  <si>
    <t>€ 5.294</t>
  </si>
  <si>
    <t>€ 5.517</t>
  </si>
  <si>
    <t>€ 5.743</t>
  </si>
  <si>
    <t>€ 5.966</t>
  </si>
  <si>
    <t>€ 6.188</t>
  </si>
  <si>
    <t>€ 4.857</t>
  </si>
  <si>
    <t>€ 5.085</t>
  </si>
  <si>
    <t>€ 5.321</t>
  </si>
  <si>
    <t>€ 5.550</t>
  </si>
  <si>
    <t>€ 5.783</t>
  </si>
  <si>
    <t>€ 6.021</t>
  </si>
  <si>
    <t>€ 6.250</t>
  </si>
  <si>
    <t>€ 6.484</t>
  </si>
  <si>
    <t>€ 6.716</t>
  </si>
  <si>
    <t>€ 6.947</t>
  </si>
  <si>
    <r>
      <t xml:space="preserve">Der Honorarspiegel gibt unverbindliche Empfehlungen für eine angemessene Bezahlung selbstständiger Projektarbeit in der Musik, die im Rahmen eines </t>
    </r>
    <r>
      <rPr>
        <b/>
        <sz val="10"/>
        <color theme="1"/>
        <rFont val="Arial"/>
        <family val="2"/>
      </rPr>
      <t xml:space="preserve">Werkvertrags </t>
    </r>
    <r>
      <rPr>
        <sz val="10"/>
        <color theme="1"/>
        <rFont val="Arial"/>
        <family val="2"/>
      </rPr>
      <t xml:space="preserve">geleistet wird. Es handelt sich um Honorarspannen – der Stundensatz kann daher je nach </t>
    </r>
    <r>
      <rPr>
        <b/>
        <sz val="10"/>
        <color theme="1"/>
        <rFont val="Arial"/>
        <family val="2"/>
      </rPr>
      <t>Berufserfahrung und Projekt-Kontext</t>
    </r>
    <r>
      <rPr>
        <sz val="10"/>
        <color theme="1"/>
        <rFont val="Arial"/>
        <family val="2"/>
      </rPr>
      <t xml:space="preserve"> individuell festgelegt werden. Die empfohlenen Stundensätze beziehen sich auf die Arbeitskosten, also den </t>
    </r>
    <r>
      <rPr>
        <b/>
        <sz val="10"/>
        <color theme="1"/>
        <rFont val="Arial"/>
        <family val="2"/>
      </rPr>
      <t>Unternehmerlohn</t>
    </r>
    <r>
      <rPr>
        <sz val="10"/>
        <color theme="1"/>
        <rFont val="Arial"/>
        <family val="2"/>
      </rPr>
      <t xml:space="preserve"> (Honorar, Sozialversicherung, Steuern und Abgaben, durchschnittliche Urlaubs- und Krankheitstage), </t>
    </r>
    <r>
      <rPr>
        <b/>
        <sz val="10"/>
        <color theme="1"/>
        <rFont val="Arial"/>
        <family val="2"/>
      </rPr>
      <t>exklusive Umsatzsteue</t>
    </r>
    <r>
      <rPr>
        <sz val="10"/>
        <color theme="1"/>
        <rFont val="Arial"/>
        <family val="2"/>
      </rPr>
      <t xml:space="preserve">r. Sie beinhalten keine anteiligen Fixkosten (z.B. für Miete und Infrastruktur) und auch keine Spesen (z.B. Kosten für Reise und Unterkunft und Material).
</t>
    </r>
    <r>
      <rPr>
        <i/>
        <sz val="10"/>
        <color theme="1"/>
        <rFont val="Arial"/>
        <family val="2"/>
      </rPr>
      <t>Wenn Tätigkeiten (auch) Merkmale eines echten Dienstverhältnisses aufweisen, handelt es sich womöglich um unselbstständige Beschäftigung. Es wird eine Abklärung im Einzelfall empfohlen, ob es sich um ein echtes oder freies Dienstverhältnis oder tatsächlich um einen Werkvertrag handelt. mica - music austria bietet dazu kostenlose (Rechts-)beratung für Musikschaffende an.</t>
    </r>
  </si>
  <si>
    <t>Workshop / Vortrag / Moderation</t>
  </si>
  <si>
    <t>Podiumsdiskussion (bis 120 Minuten)</t>
  </si>
  <si>
    <t>Musikergilde (Stand 02/2025)</t>
  </si>
  <si>
    <t>IG freie Musikschaffende (Stand 02/2025)</t>
  </si>
  <si>
    <t>Ab 1. Mai 2024 erhalten die Musiker je nach der Dauer ihrer ambulanten Dienstleistung</t>
  </si>
  <si>
    <r>
      <rPr>
        <b/>
        <sz val="10"/>
        <color theme="1"/>
        <rFont val="Arial"/>
        <family val="2"/>
      </rPr>
      <t>€ 46,50 brutto</t>
    </r>
    <r>
      <rPr>
        <i/>
        <sz val="10"/>
        <color theme="1"/>
        <rFont val="Arial"/>
        <family val="2"/>
      </rPr>
      <t xml:space="preserve"> </t>
    </r>
    <r>
      <rPr>
        <sz val="10"/>
        <color theme="1"/>
        <rFont val="Arial"/>
        <family val="2"/>
      </rPr>
      <t>pro Arbeitsstunde bis zu einer Arbeitszeit von 6 Stunden Dauer.</t>
    </r>
  </si>
  <si>
    <r>
      <t xml:space="preserve">Bei längerer Arbeitszeit beträgt der Stundensatz </t>
    </r>
    <r>
      <rPr>
        <b/>
        <sz val="10"/>
        <color theme="1"/>
        <rFont val="Arial"/>
        <family val="2"/>
      </rPr>
      <t>€ 38,50 brutt</t>
    </r>
    <r>
      <rPr>
        <sz val="10"/>
        <color theme="1"/>
        <rFont val="Arial"/>
        <family val="2"/>
      </rPr>
      <t>o.</t>
    </r>
  </si>
  <si>
    <r>
      <t xml:space="preserve">Das Mindestgehalt pro Dienstleistung beträgt </t>
    </r>
    <r>
      <rPr>
        <b/>
        <sz val="10"/>
        <color theme="1"/>
        <rFont val="Arial"/>
        <family val="2"/>
      </rPr>
      <t>€ 83,00 brutto.</t>
    </r>
  </si>
  <si>
    <t>Gehaltstabelle – seit 01. Mai 2024</t>
  </si>
  <si>
    <t>€ 23,2-35,84 / h</t>
  </si>
  <si>
    <t>1. – 5. Minute je</t>
  </si>
  <si>
    <t>6. – 10. Minute je</t>
  </si>
  <si>
    <t>11. – 20. Minute je</t>
  </si>
  <si>
    <t>Ab der 21. Minute je</t>
  </si>
  <si>
    <t>Solo</t>
  </si>
  <si>
    <t>Mindestens</t>
  </si>
  <si>
    <t>150 Euro</t>
  </si>
  <si>
    <t>125 Euro</t>
  </si>
  <si>
    <t>100 Euro</t>
  </si>
  <si>
    <t>75 Euro</t>
  </si>
  <si>
    <t>Fair Pay</t>
  </si>
  <si>
    <t>300 Euro</t>
  </si>
  <si>
    <t>250 Euro</t>
  </si>
  <si>
    <t>200 Euro</t>
  </si>
  <si>
    <t>Kammermusik (2 – 5 Stimmen)</t>
  </si>
  <si>
    <t>175 Euro</t>
  </si>
  <si>
    <t>400 Euro</t>
  </si>
  <si>
    <t>350 Euro</t>
  </si>
  <si>
    <t>Ensemble (6 – 14 Stimmen)</t>
  </si>
  <si>
    <t>225 Euro</t>
  </si>
  <si>
    <t>500 Euro</t>
  </si>
  <si>
    <t>450 Euro</t>
  </si>
  <si>
    <t>Kammerorchester (15 – 25 Stimmen)</t>
  </si>
  <si>
    <t>600 Euro</t>
  </si>
  <si>
    <t>Orchester, Musiktheater</t>
  </si>
  <si>
    <t>375 Euro</t>
  </si>
  <si>
    <t>900 Euro</t>
  </si>
  <si>
    <t>750 Euro</t>
  </si>
  <si>
    <t>Besetzung / Dauer</t>
  </si>
  <si>
    <t>Typ</t>
  </si>
  <si>
    <r>
      <t xml:space="preserve">Austrian Composers Association &amp; Younion </t>
    </r>
    <r>
      <rPr>
        <b/>
        <sz val="10.5"/>
        <color rgb="FFFF0000"/>
        <rFont val="Arial"/>
        <family val="2"/>
      </rPr>
      <t>(NEU: 2025)</t>
    </r>
  </si>
  <si>
    <t>Solo mit Gruppe/Ensemble pro Auftritt und Person:</t>
  </si>
  <si>
    <t>300 bis 500 Euro</t>
  </si>
  <si>
    <t xml:space="preserve">https://oemr.at/anpassung-fair-pay-empfehlung-projektarbeit/ </t>
  </si>
  <si>
    <t>Gruppe</t>
  </si>
  <si>
    <t>laut GPA-Schema</t>
  </si>
  <si>
    <t>Stundenrichtsätze</t>
  </si>
  <si>
    <t>exkl. Ust.</t>
  </si>
  <si>
    <t>57 – 104 Euro</t>
  </si>
  <si>
    <t>49 – 94 Euro</t>
  </si>
  <si>
    <t>41 – 78 Euro</t>
  </si>
  <si>
    <r>
      <t>41 – 78</t>
    </r>
    <r>
      <rPr>
        <sz val="10"/>
        <color theme="1"/>
        <rFont val="Arial"/>
        <family val="2"/>
      </rPr>
      <t xml:space="preserve"> </t>
    </r>
    <r>
      <rPr>
        <b/>
        <sz val="10"/>
        <color theme="1"/>
        <rFont val="Arial"/>
        <family val="2"/>
      </rPr>
      <t>Euro</t>
    </r>
  </si>
  <si>
    <t>36 – 69 Euro</t>
  </si>
  <si>
    <t>25 – 38 Euro</t>
  </si>
  <si>
    <t>Workshop (bis 120 Minuten)</t>
  </si>
  <si>
    <t>Moderation (bis 120 Minuten)</t>
  </si>
  <si>
    <t>Keynote / Vortrag / Referat – lang</t>
  </si>
  <si>
    <t>Keynote / Vortrag / Referat – kurz</t>
  </si>
  <si>
    <t>270 Euro</t>
  </si>
  <si>
    <t>I. Stundenrichtsätze und Pauschalen</t>
  </si>
  <si>
    <t>Kommunikationsarbeit
(z.B. PR, Medienarbeit, Social Media)</t>
  </si>
  <si>
    <t>Artist Management / Musikmanagement
(z.B. Booking, Label, Musikverlag)</t>
  </si>
  <si>
    <t>Tätigkeiten ohne besondere Vorkenntnisse
(z.B. Flyer verteilen, Garderobe, Buffet, Empfang)</t>
  </si>
  <si>
    <t>Selbstständige leitende, konzeptuelle,
organisatorische und technische Tätigkeiten</t>
  </si>
  <si>
    <t>II. Workshop / Vortrag / Moderation</t>
  </si>
  <si>
    <t>Pauschale 
exkl. Ust.</t>
  </si>
  <si>
    <r>
      <t xml:space="preserve">Österreichischer Musikrat </t>
    </r>
    <r>
      <rPr>
        <b/>
        <sz val="11"/>
        <color rgb="FFFF0000"/>
        <rFont val="Arial"/>
        <family val="2"/>
      </rPr>
      <t>(NEU: 03/2025)</t>
    </r>
  </si>
  <si>
    <t>Die Honorarempfehlungen werden herausgegeben vom Österreichischen Musikrat. Sie sind abgeleitet vom GPA-Gehaltsschema für Vereine bzw. von den Basissätzen der IG Bildende Kunst.</t>
  </si>
  <si>
    <t>Fair-Pay-Empfehlung für Komposition, Improvisation, Klangkunst</t>
  </si>
  <si>
    <r>
      <t xml:space="preserve">Mindestarbeitshonorare für Komponistinnen und Komponisten – eine gemeinsame Empfehlung der </t>
    </r>
    <r>
      <rPr>
        <b/>
        <sz val="10"/>
        <color theme="1"/>
        <rFont val="Arial"/>
        <family val="2"/>
      </rPr>
      <t>younion – die Daseinsgewerkschaft</t>
    </r>
    <r>
      <rPr>
        <sz val="10"/>
        <color theme="1"/>
        <rFont val="Arial"/>
        <family val="2"/>
      </rPr>
      <t xml:space="preserve"> (Fachgruppe Komponisten und Kapellmeister) und der </t>
    </r>
    <r>
      <rPr>
        <b/>
        <sz val="10"/>
        <color theme="1"/>
        <rFont val="Arial"/>
        <family val="2"/>
      </rPr>
      <t xml:space="preserve">Austrian Composers Association </t>
    </r>
    <r>
      <rPr>
        <sz val="10"/>
        <color theme="1"/>
        <rFont val="Arial"/>
        <family val="2"/>
      </rPr>
      <t xml:space="preserve">(ehemals Österreichischer Komponistenbund). Alle Angaben sind </t>
    </r>
    <r>
      <rPr>
        <b/>
        <sz val="10"/>
        <color theme="1"/>
        <rFont val="Arial"/>
        <family val="2"/>
      </rPr>
      <t xml:space="preserve">Nettopreise in Euro. </t>
    </r>
    <r>
      <rPr>
        <sz val="10"/>
        <color theme="1"/>
        <rFont val="Arial"/>
        <family val="2"/>
      </rPr>
      <t xml:space="preserve">Unterschieden wird zwischen </t>
    </r>
    <r>
      <rPr>
        <b/>
        <sz val="10"/>
        <color theme="1"/>
        <rFont val="Arial"/>
        <family val="2"/>
      </rPr>
      <t>Mindestempfehlung (= Untergrenze)</t>
    </r>
    <r>
      <rPr>
        <sz val="10"/>
        <color theme="1"/>
        <rFont val="Arial"/>
        <family val="2"/>
      </rPr>
      <t xml:space="preserve"> und</t>
    </r>
    <r>
      <rPr>
        <b/>
        <sz val="10"/>
        <color theme="1"/>
        <rFont val="Arial"/>
        <family val="2"/>
      </rPr>
      <t xml:space="preserve"> Fair-Pay-Empfehlung.</t>
    </r>
  </si>
  <si>
    <t>I. Komposition</t>
  </si>
  <si>
    <t>II. Auftritte im Bereich Improvisation und Klangkunst</t>
  </si>
  <si>
    <t>Honorarempfehlungen der IG Musikvermittlung Österreich (02/2024)</t>
  </si>
  <si>
    <t>Honorarvorschlag für ein Musiktheaterwerk (40 Minuten Dauer):</t>
  </si>
  <si>
    <r>
      <t xml:space="preserve">Fair Pay: 5 × 900 + 5 × 750 + 10 × 600 + 20 × 450 = </t>
    </r>
    <r>
      <rPr>
        <b/>
        <sz val="10"/>
        <color theme="1"/>
        <rFont val="Arial"/>
        <family val="2"/>
      </rPr>
      <t>23.250 Euro</t>
    </r>
  </si>
  <si>
    <r>
      <t xml:space="preserve">Niedrig: die Hälfte dieses Betrags = </t>
    </r>
    <r>
      <rPr>
        <b/>
        <sz val="10"/>
        <color theme="1"/>
        <rFont val="Arial"/>
        <family val="2"/>
      </rPr>
      <t>11.625 Euro</t>
    </r>
  </si>
  <si>
    <t>Honorarvorschlag für ein Violin-Solostück (6 Minuten Dauer):</t>
  </si>
  <si>
    <r>
      <t xml:space="preserve">Fair Pay: 5 × 300 + 1 × 250 = </t>
    </r>
    <r>
      <rPr>
        <b/>
        <sz val="10"/>
        <color theme="1"/>
        <rFont val="Arial"/>
        <family val="2"/>
      </rPr>
      <t>1.750 Euro</t>
    </r>
  </si>
  <si>
    <r>
      <t xml:space="preserve">Niedrig: die Hälfte dieses Betrags = </t>
    </r>
    <r>
      <rPr>
        <b/>
        <sz val="10"/>
        <color theme="1"/>
        <rFont val="Arial"/>
        <family val="2"/>
      </rPr>
      <t>875 Euro</t>
    </r>
  </si>
  <si>
    <t>Honorarvorschlag für ein Kammermusikstück für 4 Instrumente (12 Minuten Dauer):</t>
  </si>
  <si>
    <r>
      <t xml:space="preserve">Fair Pay: 5 × 400 + 5 × 350 + 2 × 300 = </t>
    </r>
    <r>
      <rPr>
        <b/>
        <sz val="10"/>
        <color theme="1"/>
        <rFont val="Arial"/>
        <family val="2"/>
      </rPr>
      <t>4.350 Euro</t>
    </r>
  </si>
  <si>
    <r>
      <t xml:space="preserve">Niedrig: die Hälfte dieses Betrags = </t>
    </r>
    <r>
      <rPr>
        <b/>
        <sz val="10"/>
        <color theme="1"/>
        <rFont val="Arial"/>
        <family val="2"/>
      </rPr>
      <t>2.175 Euro</t>
    </r>
  </si>
  <si>
    <t>Honorarvorschlag für ein Ensemblewerk (20 Minuten Dauer):</t>
  </si>
  <si>
    <r>
      <t xml:space="preserve">Fair Pay: 5 × 500 + 5 × 450 + 10 × 400 = </t>
    </r>
    <r>
      <rPr>
        <b/>
        <sz val="10"/>
        <color theme="1"/>
        <rFont val="Arial"/>
        <family val="2"/>
      </rPr>
      <t>8.750 Euro</t>
    </r>
  </si>
  <si>
    <r>
      <t xml:space="preserve">Niedrig: die Hälfte dieses Betrags = </t>
    </r>
    <r>
      <rPr>
        <b/>
        <sz val="10"/>
        <color theme="1"/>
        <rFont val="Arial"/>
        <family val="2"/>
      </rPr>
      <t>4.375 Euro</t>
    </r>
  </si>
  <si>
    <t>Honorarvorschlag für ein Kammerorchesterwerk (15 Minuten Dauer):</t>
  </si>
  <si>
    <r>
      <t xml:space="preserve">Fair Pay: 5 × 600 + 5 × 500 + 5 × 400 = </t>
    </r>
    <r>
      <rPr>
        <b/>
        <sz val="10"/>
        <color theme="1"/>
        <rFont val="Arial"/>
        <family val="2"/>
      </rPr>
      <t>7.500 Euro</t>
    </r>
  </si>
  <si>
    <r>
      <t xml:space="preserve">Niedrig: die Hälfte dieses Betrags = </t>
    </r>
    <r>
      <rPr>
        <b/>
        <sz val="10"/>
        <color theme="1"/>
        <rFont val="Arial"/>
        <family val="2"/>
      </rPr>
      <t>3.750 Euro</t>
    </r>
  </si>
  <si>
    <t>Berechnungsbeispiele:</t>
  </si>
  <si>
    <t>ACHTUNG: die Beträge werden je nach Werkdauer addiert!</t>
  </si>
  <si>
    <t xml:space="preserve">Personen x Stunden à € 57 - 104 / h </t>
  </si>
  <si>
    <t xml:space="preserve">Personen x Stunden à € 49 - 94 / h </t>
  </si>
  <si>
    <t xml:space="preserve">Personen x Stunden à € 41 - 78 / h </t>
  </si>
  <si>
    <t xml:space="preserve">Personen x Stunden à € 36 - 69 / h </t>
  </si>
  <si>
    <t xml:space="preserve">Personen x Stunden à € 25 - 38 / 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</si>
</sst>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 #,##0.00;[Red]\-&quot;€&quot;\ #,##0.00"/>
  </numFmts>
  <fonts count="48" x14ac:knownFonts="1">
    <font>
      <sz val="10"/>
      <color theme="1"/>
      <name val="Arial"/>
      <family val="2"/>
    </font>
    <font>
      <b/>
      <sz val="10"/>
      <name val="Arial"/>
      <family val="2"/>
    </font>
    <font>
      <sz val="10"/>
      <name val="Arial"/>
      <family val="2"/>
    </font>
    <font>
      <b/>
      <sz val="14"/>
      <name val="Arial"/>
      <family val="2"/>
    </font>
    <font>
      <b/>
      <sz val="12"/>
      <name val="Arial"/>
      <family val="2"/>
    </font>
    <font>
      <b/>
      <sz val="10"/>
      <color theme="1"/>
      <name val="Arial"/>
      <family val="2"/>
    </font>
    <font>
      <sz val="11"/>
      <color theme="1"/>
      <name val="Arial"/>
      <family val="2"/>
    </font>
    <font>
      <b/>
      <sz val="14"/>
      <color theme="1"/>
      <name val="Arial"/>
      <family val="2"/>
    </font>
    <font>
      <sz val="12"/>
      <color theme="1"/>
      <name val="Arial"/>
      <family val="2"/>
    </font>
    <font>
      <b/>
      <sz val="10"/>
      <color rgb="FFFF0000"/>
      <name val="Arial"/>
      <family val="2"/>
    </font>
    <font>
      <b/>
      <sz val="11"/>
      <color theme="1"/>
      <name val="Calibri"/>
      <family val="2"/>
      <scheme val="minor"/>
    </font>
    <font>
      <i/>
      <sz val="10"/>
      <color theme="1"/>
      <name val="Arial"/>
      <family val="2"/>
    </font>
    <font>
      <b/>
      <i/>
      <sz val="10"/>
      <color theme="1"/>
      <name val="Arial"/>
      <family val="2"/>
    </font>
    <font>
      <b/>
      <sz val="12"/>
      <color theme="1"/>
      <name val="Arial"/>
      <family val="2"/>
    </font>
    <font>
      <u/>
      <sz val="10"/>
      <color theme="10"/>
      <name val="Arial"/>
      <family val="2"/>
    </font>
    <font>
      <b/>
      <sz val="13.5"/>
      <color theme="1"/>
      <name val="Arial"/>
      <family val="2"/>
    </font>
    <font>
      <b/>
      <sz val="10"/>
      <color rgb="FF0070C0"/>
      <name val="Arial"/>
      <family val="2"/>
    </font>
    <font>
      <sz val="10"/>
      <color theme="0" tint="-0.34998626667073579"/>
      <name val="Arial"/>
      <family val="2"/>
    </font>
    <font>
      <sz val="14"/>
      <color theme="1"/>
      <name val="Arial"/>
      <family val="2"/>
    </font>
    <font>
      <b/>
      <sz val="11"/>
      <color theme="1"/>
      <name val="Arial"/>
      <family val="2"/>
    </font>
    <font>
      <sz val="14"/>
      <name val="Arial"/>
      <family val="2"/>
    </font>
    <font>
      <sz val="8"/>
      <name val="Arial"/>
      <family val="2"/>
    </font>
    <font>
      <sz val="10"/>
      <color theme="0" tint="-0.499984740745262"/>
      <name val="Arial"/>
      <family val="2"/>
    </font>
    <font>
      <b/>
      <i/>
      <sz val="10"/>
      <color rgb="FFFF0000"/>
      <name val="Arial"/>
      <family val="2"/>
    </font>
    <font>
      <i/>
      <sz val="10"/>
      <name val="Arial"/>
      <family val="2"/>
    </font>
    <font>
      <sz val="13.5"/>
      <color theme="1"/>
      <name val="Arial"/>
      <family val="2"/>
    </font>
    <font>
      <sz val="11"/>
      <color theme="1"/>
      <name val="Calibri"/>
      <family val="2"/>
    </font>
    <font>
      <b/>
      <sz val="11"/>
      <color theme="1"/>
      <name val="Calibri"/>
      <family val="2"/>
    </font>
    <font>
      <b/>
      <sz val="11"/>
      <color rgb="FF000000"/>
      <name val="Calibri"/>
      <family val="2"/>
    </font>
    <font>
      <sz val="11"/>
      <color rgb="FF000000"/>
      <name val="Calibri"/>
      <family val="2"/>
    </font>
    <font>
      <b/>
      <sz val="10.5"/>
      <color theme="1"/>
      <name val="Arial"/>
      <family val="2"/>
    </font>
    <font>
      <sz val="10.5"/>
      <color theme="1"/>
      <name val="Arial"/>
      <family val="2"/>
    </font>
    <font>
      <sz val="18"/>
      <color theme="1"/>
      <name val="Arial"/>
      <family val="2"/>
    </font>
    <font>
      <i/>
      <sz val="11"/>
      <color theme="1"/>
      <name val="Arial"/>
      <family val="2"/>
    </font>
    <font>
      <b/>
      <i/>
      <sz val="11"/>
      <color theme="1"/>
      <name val="Arial"/>
      <family val="2"/>
    </font>
    <font>
      <b/>
      <sz val="10.5"/>
      <color rgb="FF000000"/>
      <name val="Arial"/>
      <family val="2"/>
    </font>
    <font>
      <sz val="10.5"/>
      <color rgb="FF000000"/>
      <name val="Arial"/>
      <family val="2"/>
    </font>
    <font>
      <b/>
      <sz val="9"/>
      <name val="Arial"/>
      <family val="2"/>
    </font>
    <font>
      <i/>
      <sz val="10"/>
      <color rgb="FFFF0000"/>
      <name val="Arial"/>
      <family val="2"/>
    </font>
    <font>
      <sz val="16"/>
      <name val="Arial"/>
      <family val="2"/>
    </font>
    <font>
      <sz val="9"/>
      <name val="Arial"/>
      <family val="2"/>
    </font>
    <font>
      <i/>
      <u/>
      <sz val="10"/>
      <name val="Arial"/>
      <family val="2"/>
    </font>
    <font>
      <u/>
      <sz val="11"/>
      <color theme="1"/>
      <name val="Arial"/>
      <family val="2"/>
    </font>
    <font>
      <sz val="11"/>
      <name val="Calibri"/>
      <family val="2"/>
    </font>
    <font>
      <b/>
      <sz val="11"/>
      <name val="Calibri"/>
      <family val="2"/>
    </font>
    <font>
      <b/>
      <sz val="10.5"/>
      <color rgb="FFFF0000"/>
      <name val="Arial"/>
      <family val="2"/>
    </font>
    <font>
      <b/>
      <sz val="11"/>
      <color rgb="FFFF0000"/>
      <name val="Arial"/>
      <family val="2"/>
    </font>
    <font>
      <b/>
      <u/>
      <sz val="10"/>
      <color theme="1"/>
      <name val="Arial"/>
      <family val="2"/>
    </font>
  </fonts>
  <fills count="9">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rgb="FFFFFFED"/>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tint="-0.249977111117893"/>
        <bgColor indexed="64"/>
      </patternFill>
    </fill>
    <fill>
      <patternFill patternType="lightGray"/>
    </fill>
  </fills>
  <borders count="2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s>
  <cellStyleXfs count="2">
    <xf numFmtId="0" fontId="0" fillId="0" borderId="0"/>
    <xf numFmtId="0" fontId="14" fillId="0" borderId="0" applyNumberFormat="0" applyFill="0" applyBorder="0" applyAlignment="0" applyProtection="0"/>
  </cellStyleXfs>
  <cellXfs count="246">
    <xf numFmtId="0" fontId="0" fillId="0" borderId="0" xfId="0"/>
    <xf numFmtId="0" fontId="5" fillId="0" borderId="0" xfId="0" applyFont="1"/>
    <xf numFmtId="0" fontId="0" fillId="0" borderId="0" xfId="0" applyAlignment="1">
      <alignment wrapText="1"/>
    </xf>
    <xf numFmtId="0" fontId="14" fillId="0" borderId="0" xfId="1"/>
    <xf numFmtId="0" fontId="13" fillId="0" borderId="0" xfId="0" applyFont="1" applyAlignment="1">
      <alignment vertical="center"/>
    </xf>
    <xf numFmtId="0" fontId="7" fillId="0" borderId="0" xfId="0" applyFont="1"/>
    <xf numFmtId="0" fontId="10" fillId="0" borderId="0" xfId="0" applyFont="1"/>
    <xf numFmtId="4" fontId="2" fillId="0" borderId="3" xfId="0" applyNumberFormat="1" applyFont="1" applyBorder="1" applyAlignment="1" applyProtection="1">
      <alignment vertical="top" wrapText="1"/>
      <protection locked="0"/>
    </xf>
    <xf numFmtId="4" fontId="2" fillId="0" borderId="3" xfId="0" applyNumberFormat="1" applyFont="1" applyBorder="1" applyAlignment="1" applyProtection="1">
      <alignment vertical="top"/>
      <protection locked="0"/>
    </xf>
    <xf numFmtId="0" fontId="15" fillId="0" borderId="0" xfId="0" applyFont="1" applyAlignment="1">
      <alignment vertical="center"/>
    </xf>
    <xf numFmtId="0" fontId="2" fillId="0" borderId="3" xfId="0" applyFont="1" applyBorder="1" applyAlignment="1" applyProtection="1">
      <alignment vertical="top" wrapText="1"/>
      <protection locked="0"/>
    </xf>
    <xf numFmtId="0" fontId="12" fillId="0" borderId="0" xfId="0" applyFont="1"/>
    <xf numFmtId="0" fontId="5" fillId="4" borderId="4" xfId="0" applyFont="1" applyFill="1" applyBorder="1" applyAlignment="1">
      <alignment vertical="center" wrapText="1"/>
    </xf>
    <xf numFmtId="0" fontId="0" fillId="4" borderId="5" xfId="0" applyFill="1" applyBorder="1" applyAlignment="1">
      <alignment vertical="center" wrapText="1"/>
    </xf>
    <xf numFmtId="0" fontId="11" fillId="0" borderId="0" xfId="0" applyFont="1"/>
    <xf numFmtId="0" fontId="8" fillId="0" borderId="0" xfId="0" applyFont="1" applyAlignment="1">
      <alignment vertical="top" wrapText="1"/>
    </xf>
    <xf numFmtId="0" fontId="8" fillId="0" borderId="0" xfId="0" applyFont="1" applyAlignment="1">
      <alignment vertical="top"/>
    </xf>
    <xf numFmtId="49" fontId="9" fillId="0" borderId="0" xfId="0" applyNumberFormat="1" applyFont="1" applyAlignment="1" applyProtection="1">
      <alignment vertical="top" wrapText="1"/>
      <protection locked="0"/>
    </xf>
    <xf numFmtId="0" fontId="8" fillId="0" borderId="0" xfId="0" applyFont="1" applyProtection="1">
      <protection locked="0"/>
    </xf>
    <xf numFmtId="0" fontId="8" fillId="0" borderId="0" xfId="0" applyFont="1"/>
    <xf numFmtId="0" fontId="0" fillId="0" borderId="0" xfId="0" applyAlignment="1">
      <alignment vertical="top"/>
    </xf>
    <xf numFmtId="49" fontId="0" fillId="0" borderId="0" xfId="0" applyNumberFormat="1" applyAlignment="1" applyProtection="1">
      <alignment vertical="top" wrapText="1"/>
      <protection locked="0"/>
    </xf>
    <xf numFmtId="0" fontId="0" fillId="0" borderId="0" xfId="0" applyProtection="1">
      <protection locked="0"/>
    </xf>
    <xf numFmtId="0" fontId="1" fillId="0" borderId="0" xfId="0" applyFont="1" applyAlignment="1">
      <alignment horizontal="left" vertical="top"/>
    </xf>
    <xf numFmtId="0" fontId="0" fillId="0" borderId="0" xfId="0" applyAlignment="1">
      <alignment vertical="top" wrapText="1"/>
    </xf>
    <xf numFmtId="0" fontId="0" fillId="0" borderId="0" xfId="0" applyAlignment="1" applyProtection="1">
      <alignment vertical="top"/>
      <protection locked="0"/>
    </xf>
    <xf numFmtId="0" fontId="1" fillId="0" borderId="0" xfId="0" applyFont="1" applyAlignment="1">
      <alignment vertical="top" wrapText="1"/>
    </xf>
    <xf numFmtId="3" fontId="2" fillId="0" borderId="0" xfId="0" applyNumberFormat="1" applyFont="1" applyAlignment="1">
      <alignment vertical="top"/>
    </xf>
    <xf numFmtId="0" fontId="2" fillId="0" borderId="0" xfId="0" applyFont="1" applyAlignment="1">
      <alignment vertical="top" wrapText="1"/>
    </xf>
    <xf numFmtId="4" fontId="2" fillId="0" borderId="0" xfId="0" applyNumberFormat="1" applyFont="1" applyAlignment="1">
      <alignment vertical="top" wrapText="1"/>
    </xf>
    <xf numFmtId="49" fontId="5" fillId="0" borderId="0" xfId="0" applyNumberFormat="1" applyFont="1" applyAlignment="1" applyProtection="1">
      <alignment vertical="top" wrapText="1"/>
      <protection locked="0"/>
    </xf>
    <xf numFmtId="0" fontId="18" fillId="0" borderId="0" xfId="0" applyFont="1" applyProtection="1">
      <protection locked="0"/>
    </xf>
    <xf numFmtId="0" fontId="18" fillId="0" borderId="0" xfId="0" applyFont="1"/>
    <xf numFmtId="0" fontId="5" fillId="0" borderId="0" xfId="0" applyFont="1" applyAlignment="1" applyProtection="1">
      <alignment horizontal="center" vertical="center"/>
      <protection locked="0"/>
    </xf>
    <xf numFmtId="0" fontId="5" fillId="0" borderId="0" xfId="0" applyFont="1" applyProtection="1">
      <protection locked="0"/>
    </xf>
    <xf numFmtId="4" fontId="1" fillId="0" borderId="0" xfId="0" applyNumberFormat="1" applyFont="1" applyAlignment="1">
      <alignment horizontal="right" vertical="top" wrapText="1"/>
    </xf>
    <xf numFmtId="0" fontId="2" fillId="0" borderId="0" xfId="0" applyFont="1" applyAlignment="1" applyProtection="1">
      <alignment vertical="top" wrapText="1"/>
      <protection locked="0"/>
    </xf>
    <xf numFmtId="4" fontId="2" fillId="0" borderId="0" xfId="0" applyNumberFormat="1" applyFont="1" applyAlignment="1" applyProtection="1">
      <alignment vertical="top" wrapText="1"/>
      <protection locked="0"/>
    </xf>
    <xf numFmtId="49" fontId="16" fillId="0" borderId="0" xfId="0" applyNumberFormat="1" applyFont="1" applyAlignment="1" applyProtection="1">
      <alignment vertical="top" wrapText="1"/>
      <protection locked="0"/>
    </xf>
    <xf numFmtId="0" fontId="5" fillId="0" borderId="0" xfId="0" applyFont="1" applyAlignment="1">
      <alignment horizontal="left" vertical="top"/>
    </xf>
    <xf numFmtId="0" fontId="5" fillId="0" borderId="0" xfId="0" applyFont="1" applyAlignment="1">
      <alignment horizontal="left" vertical="top" wrapText="1"/>
    </xf>
    <xf numFmtId="49" fontId="17" fillId="0" borderId="0" xfId="0" applyNumberFormat="1" applyFont="1" applyAlignment="1" applyProtection="1">
      <alignment vertical="top" wrapText="1"/>
      <protection locked="0"/>
    </xf>
    <xf numFmtId="0" fontId="6" fillId="0" borderId="0" xfId="0" applyFont="1" applyProtection="1">
      <protection locked="0"/>
    </xf>
    <xf numFmtId="0" fontId="6" fillId="0" borderId="0" xfId="0" applyFont="1"/>
    <xf numFmtId="0" fontId="2" fillId="0" borderId="8" xfId="0" applyFont="1" applyBorder="1" applyAlignment="1" applyProtection="1">
      <alignment vertical="top" wrapText="1"/>
      <protection locked="0"/>
    </xf>
    <xf numFmtId="0" fontId="1" fillId="6" borderId="2" xfId="0" applyFont="1" applyFill="1" applyBorder="1" applyAlignment="1" applyProtection="1">
      <alignment horizontal="center" vertical="top" wrapText="1"/>
      <protection locked="0"/>
    </xf>
    <xf numFmtId="0" fontId="5" fillId="0" borderId="0" xfId="0" applyFont="1" applyAlignment="1" applyProtection="1">
      <alignment vertical="top" wrapText="1"/>
      <protection locked="0"/>
    </xf>
    <xf numFmtId="0" fontId="8" fillId="0" borderId="0" xfId="0" applyFont="1" applyAlignment="1">
      <alignment horizontal="center" vertical="top" wrapText="1"/>
    </xf>
    <xf numFmtId="0" fontId="0" fillId="0" borderId="0" xfId="0" applyAlignment="1">
      <alignment horizontal="center" vertical="top" wrapText="1"/>
    </xf>
    <xf numFmtId="0" fontId="1" fillId="0" borderId="0" xfId="0" applyFont="1" applyAlignment="1">
      <alignment horizontal="center" vertical="top" wrapText="1"/>
    </xf>
    <xf numFmtId="0" fontId="2" fillId="0" borderId="0" xfId="0" applyFont="1" applyAlignment="1">
      <alignment horizontal="center" vertical="top" wrapText="1"/>
    </xf>
    <xf numFmtId="0" fontId="0" fillId="0" borderId="8" xfId="0" applyBorder="1" applyAlignment="1">
      <alignment horizontal="center" vertical="top"/>
    </xf>
    <xf numFmtId="0" fontId="0" fillId="0" borderId="3" xfId="0" applyBorder="1" applyAlignment="1">
      <alignment horizontal="center" vertical="top"/>
    </xf>
    <xf numFmtId="0" fontId="0" fillId="0" borderId="0" xfId="0" applyAlignment="1">
      <alignment horizontal="center" vertical="top"/>
    </xf>
    <xf numFmtId="0" fontId="5" fillId="0" borderId="0" xfId="0" applyFont="1" applyAlignment="1">
      <alignment horizontal="center" vertical="top" wrapText="1"/>
    </xf>
    <xf numFmtId="0" fontId="2" fillId="0" borderId="0" xfId="0" applyFont="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3" xfId="0" applyFont="1" applyBorder="1" applyAlignment="1" applyProtection="1">
      <alignment horizontal="center" vertical="top" wrapText="1"/>
      <protection locked="0"/>
    </xf>
    <xf numFmtId="0" fontId="2" fillId="0" borderId="0" xfId="0" applyFont="1"/>
    <xf numFmtId="4" fontId="2" fillId="0" borderId="0" xfId="0" applyNumberFormat="1" applyFont="1" applyAlignment="1">
      <alignment horizontal="right" vertical="top" wrapText="1"/>
    </xf>
    <xf numFmtId="4" fontId="22" fillId="0" borderId="0" xfId="0" applyNumberFormat="1" applyFont="1" applyAlignment="1">
      <alignment vertical="top" wrapText="1"/>
    </xf>
    <xf numFmtId="4" fontId="22" fillId="0" borderId="3" xfId="0" applyNumberFormat="1" applyFont="1" applyBorder="1" applyAlignment="1">
      <alignment vertical="top" wrapText="1"/>
    </xf>
    <xf numFmtId="0" fontId="0" fillId="0" borderId="6" xfId="0" applyBorder="1" applyProtection="1">
      <protection locked="0"/>
    </xf>
    <xf numFmtId="49" fontId="0" fillId="0" borderId="8" xfId="0" applyNumberFormat="1" applyBorder="1" applyAlignment="1" applyProtection="1">
      <alignment vertical="top" wrapText="1"/>
      <protection locked="0"/>
    </xf>
    <xf numFmtId="49" fontId="0" fillId="0" borderId="6" xfId="0" applyNumberFormat="1" applyBorder="1" applyAlignment="1" applyProtection="1">
      <alignment vertical="top" wrapText="1"/>
      <protection locked="0"/>
    </xf>
    <xf numFmtId="49" fontId="0" fillId="0" borderId="7" xfId="0" applyNumberFormat="1" applyBorder="1" applyAlignment="1" applyProtection="1">
      <alignment vertical="top" wrapText="1"/>
      <protection locked="0"/>
    </xf>
    <xf numFmtId="0" fontId="0" fillId="0" borderId="3" xfId="0" applyBorder="1" applyAlignment="1">
      <alignment vertical="center" wrapText="1"/>
    </xf>
    <xf numFmtId="0" fontId="0" fillId="0" borderId="3" xfId="0" applyBorder="1"/>
    <xf numFmtId="0" fontId="2" fillId="0" borderId="3"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1" fillId="6" borderId="3" xfId="0" applyFont="1" applyFill="1" applyBorder="1" applyAlignment="1">
      <alignment horizontal="center" vertical="top" wrapText="1"/>
    </xf>
    <xf numFmtId="0" fontId="5" fillId="6" borderId="3" xfId="0" applyFont="1" applyFill="1" applyBorder="1" applyAlignment="1">
      <alignment horizontal="center" vertical="top" wrapText="1"/>
    </xf>
    <xf numFmtId="4" fontId="1" fillId="6" borderId="3" xfId="0" applyNumberFormat="1" applyFont="1" applyFill="1" applyBorder="1" applyAlignment="1">
      <alignment horizontal="center" vertical="top" wrapText="1"/>
    </xf>
    <xf numFmtId="4" fontId="23" fillId="6" borderId="3" xfId="0" applyNumberFormat="1" applyFont="1" applyFill="1" applyBorder="1" applyAlignment="1">
      <alignment horizontal="center" vertical="top" wrapText="1"/>
    </xf>
    <xf numFmtId="49" fontId="5" fillId="0" borderId="6" xfId="0" applyNumberFormat="1" applyFont="1" applyBorder="1" applyAlignment="1" applyProtection="1">
      <alignment vertical="top" wrapText="1"/>
      <protection locked="0"/>
    </xf>
    <xf numFmtId="0" fontId="5" fillId="0" borderId="18" xfId="0" applyFont="1" applyBorder="1" applyAlignment="1" applyProtection="1">
      <alignment vertical="top"/>
      <protection locked="0"/>
    </xf>
    <xf numFmtId="0" fontId="5" fillId="0" borderId="19" xfId="0" applyFont="1" applyBorder="1" applyAlignment="1" applyProtection="1">
      <alignment vertical="top"/>
      <protection locked="0"/>
    </xf>
    <xf numFmtId="0" fontId="6" fillId="0" borderId="0" xfId="0" applyFont="1" applyAlignment="1">
      <alignment vertical="center"/>
    </xf>
    <xf numFmtId="0" fontId="0" fillId="0" borderId="0" xfId="0" applyAlignment="1">
      <alignment vertical="center"/>
    </xf>
    <xf numFmtId="0" fontId="12" fillId="0" borderId="0" xfId="0" applyFont="1" applyAlignment="1">
      <alignment vertical="center" wrapText="1"/>
    </xf>
    <xf numFmtId="0" fontId="26" fillId="0" borderId="0" xfId="0" applyFont="1" applyAlignment="1">
      <alignment vertical="center"/>
    </xf>
    <xf numFmtId="0" fontId="14" fillId="0" borderId="0" xfId="1" applyAlignment="1">
      <alignment vertical="center"/>
    </xf>
    <xf numFmtId="0" fontId="26" fillId="0" borderId="0" xfId="0" applyFont="1"/>
    <xf numFmtId="0" fontId="29" fillId="0" borderId="3" xfId="0" applyFont="1" applyBorder="1" applyAlignment="1">
      <alignment vertical="center"/>
    </xf>
    <xf numFmtId="8" fontId="29" fillId="0" borderId="3" xfId="0" applyNumberFormat="1" applyFont="1" applyBorder="1" applyAlignment="1">
      <alignment horizontal="right" vertical="center"/>
    </xf>
    <xf numFmtId="0" fontId="26" fillId="0" borderId="3" xfId="0" applyFont="1" applyBorder="1" applyAlignment="1">
      <alignment vertical="top"/>
    </xf>
    <xf numFmtId="0" fontId="28" fillId="7" borderId="3" xfId="0" applyFont="1" applyFill="1" applyBorder="1" applyAlignment="1">
      <alignment vertical="center"/>
    </xf>
    <xf numFmtId="0" fontId="28" fillId="7" borderId="3" xfId="0" applyFont="1" applyFill="1" applyBorder="1" applyAlignment="1">
      <alignment horizontal="right" vertical="center"/>
    </xf>
    <xf numFmtId="0" fontId="30" fillId="0" borderId="0" xfId="0" applyFont="1" applyAlignment="1">
      <alignment vertical="center"/>
    </xf>
    <xf numFmtId="0" fontId="30" fillId="0" borderId="0" xfId="0" applyFont="1"/>
    <xf numFmtId="0" fontId="31" fillId="0" borderId="0" xfId="0" applyFont="1"/>
    <xf numFmtId="0" fontId="27" fillId="0" borderId="0" xfId="0" applyFont="1" applyAlignment="1">
      <alignment vertical="center"/>
    </xf>
    <xf numFmtId="0" fontId="28" fillId="0" borderId="3" xfId="0" applyFont="1" applyBorder="1" applyAlignment="1">
      <alignment vertical="center" wrapText="1"/>
    </xf>
    <xf numFmtId="0" fontId="29" fillId="0" borderId="3" xfId="0" applyFont="1" applyBorder="1" applyAlignment="1">
      <alignment vertical="center" wrapText="1"/>
    </xf>
    <xf numFmtId="8" fontId="29" fillId="0" borderId="3" xfId="0" applyNumberFormat="1" applyFont="1" applyBorder="1" applyAlignment="1">
      <alignment horizontal="right" vertical="center" wrapText="1" indent="1"/>
    </xf>
    <xf numFmtId="0" fontId="29" fillId="0" borderId="3" xfId="0" applyFont="1" applyBorder="1" applyAlignment="1">
      <alignment horizontal="right" vertical="center" wrapText="1" indent="1"/>
    </xf>
    <xf numFmtId="0" fontId="28" fillId="7" borderId="3" xfId="0" applyFont="1" applyFill="1" applyBorder="1" applyAlignment="1">
      <alignment vertical="center" wrapText="1"/>
    </xf>
    <xf numFmtId="0" fontId="28" fillId="7" borderId="3" xfId="0" applyFont="1" applyFill="1" applyBorder="1" applyAlignment="1">
      <alignment horizontal="right" vertical="center" wrapText="1" indent="1"/>
    </xf>
    <xf numFmtId="0" fontId="0" fillId="0" borderId="3" xfId="0" applyBorder="1" applyAlignment="1">
      <alignment horizontal="center"/>
    </xf>
    <xf numFmtId="0" fontId="32" fillId="0" borderId="0" xfId="0" applyFont="1"/>
    <xf numFmtId="0" fontId="0" fillId="0" borderId="0" xfId="0" applyAlignment="1">
      <alignment horizontal="center"/>
    </xf>
    <xf numFmtId="0" fontId="19" fillId="0" borderId="0" xfId="0" applyFont="1"/>
    <xf numFmtId="0" fontId="0" fillId="0" borderId="3" xfId="0" applyBorder="1" applyAlignment="1">
      <alignment wrapText="1"/>
    </xf>
    <xf numFmtId="0" fontId="33" fillId="0" borderId="0" xfId="0" applyFont="1" applyAlignment="1">
      <alignment vertical="center"/>
    </xf>
    <xf numFmtId="0" fontId="34" fillId="0" borderId="0" xfId="0" applyFont="1" applyAlignment="1">
      <alignment vertical="center"/>
    </xf>
    <xf numFmtId="0" fontId="35" fillId="7" borderId="3" xfId="0" applyFont="1" applyFill="1" applyBorder="1" applyAlignment="1">
      <alignment vertical="center" wrapText="1"/>
    </xf>
    <xf numFmtId="0" fontId="36" fillId="0" borderId="3" xfId="0" applyFont="1" applyBorder="1" applyAlignment="1">
      <alignment vertical="center" wrapText="1"/>
    </xf>
    <xf numFmtId="8" fontId="36" fillId="0" borderId="3" xfId="0" applyNumberFormat="1" applyFont="1" applyBorder="1" applyAlignment="1">
      <alignment horizontal="right" vertical="center" wrapText="1"/>
    </xf>
    <xf numFmtId="0" fontId="0" fillId="0" borderId="0" xfId="0" applyAlignment="1">
      <alignment horizontal="left" vertical="center"/>
    </xf>
    <xf numFmtId="0" fontId="15" fillId="0" borderId="0" xfId="0" applyFont="1"/>
    <xf numFmtId="0" fontId="5" fillId="0" borderId="3" xfId="0" applyFont="1" applyBorder="1"/>
    <xf numFmtId="0" fontId="5" fillId="0" borderId="3" xfId="0" applyFont="1" applyBorder="1" applyAlignment="1">
      <alignment horizontal="center"/>
    </xf>
    <xf numFmtId="0" fontId="0" fillId="0" borderId="3" xfId="0" applyBorder="1" applyAlignment="1">
      <alignment horizontal="left" vertical="center" indent="1"/>
    </xf>
    <xf numFmtId="0" fontId="0" fillId="0" borderId="3" xfId="0" applyBorder="1" applyAlignment="1">
      <alignment horizontal="center" vertical="center"/>
    </xf>
    <xf numFmtId="0" fontId="19" fillId="7" borderId="3" xfId="0" applyFont="1" applyFill="1" applyBorder="1" applyAlignment="1">
      <alignment vertical="center"/>
    </xf>
    <xf numFmtId="0" fontId="19" fillId="7" borderId="3" xfId="0" applyFont="1" applyFill="1" applyBorder="1" applyAlignment="1">
      <alignment horizontal="center" vertical="center"/>
    </xf>
    <xf numFmtId="0" fontId="0" fillId="0" borderId="3" xfId="0" applyBorder="1" applyAlignment="1">
      <alignment vertical="center"/>
    </xf>
    <xf numFmtId="0" fontId="5" fillId="0" borderId="3" xfId="0" applyFont="1" applyBorder="1" applyAlignment="1">
      <alignment vertical="center"/>
    </xf>
    <xf numFmtId="0" fontId="2" fillId="0" borderId="6" xfId="0" applyFont="1" applyBorder="1" applyAlignment="1" applyProtection="1">
      <alignment vertical="top" wrapText="1"/>
      <protection locked="0"/>
    </xf>
    <xf numFmtId="0" fontId="2" fillId="0" borderId="6" xfId="0" applyFont="1" applyBorder="1" applyAlignment="1" applyProtection="1">
      <alignment vertical="center" wrapText="1"/>
      <protection locked="0"/>
    </xf>
    <xf numFmtId="0" fontId="0" fillId="0" borderId="6" xfId="0" applyBorder="1" applyAlignment="1">
      <alignment horizontal="left" indent="1"/>
    </xf>
    <xf numFmtId="4" fontId="2" fillId="0" borderId="6" xfId="0" applyNumberFormat="1" applyFont="1" applyBorder="1" applyAlignment="1">
      <alignment vertical="top" wrapText="1"/>
    </xf>
    <xf numFmtId="4" fontId="22" fillId="0" borderId="11" xfId="0" applyNumberFormat="1" applyFont="1" applyBorder="1" applyAlignment="1">
      <alignment vertical="top" wrapText="1"/>
    </xf>
    <xf numFmtId="4" fontId="2" fillId="0" borderId="0" xfId="0" applyNumberFormat="1" applyFont="1" applyAlignment="1" applyProtection="1">
      <alignment horizontal="center" vertical="top" wrapText="1"/>
      <protection locked="0"/>
    </xf>
    <xf numFmtId="4" fontId="5" fillId="6" borderId="9" xfId="0" applyNumberFormat="1" applyFont="1" applyFill="1" applyBorder="1" applyAlignment="1">
      <alignment horizontal="center"/>
    </xf>
    <xf numFmtId="0" fontId="1" fillId="6" borderId="9" xfId="0" applyFont="1" applyFill="1" applyBorder="1" applyAlignment="1" applyProtection="1">
      <alignment horizontal="center" vertical="top" wrapText="1"/>
      <protection locked="0"/>
    </xf>
    <xf numFmtId="0" fontId="1" fillId="6" borderId="3" xfId="0" applyFont="1" applyFill="1" applyBorder="1" applyAlignment="1" applyProtection="1">
      <alignment horizontal="center" vertical="center" wrapText="1"/>
      <protection locked="0"/>
    </xf>
    <xf numFmtId="4" fontId="22" fillId="0" borderId="1" xfId="0" quotePrefix="1" applyNumberFormat="1" applyFont="1" applyBorder="1" applyAlignment="1">
      <alignment vertical="top" wrapText="1"/>
    </xf>
    <xf numFmtId="4" fontId="1" fillId="6" borderId="10" xfId="0" applyNumberFormat="1" applyFont="1" applyFill="1" applyBorder="1" applyAlignment="1">
      <alignment horizontal="center" wrapText="1"/>
    </xf>
    <xf numFmtId="0" fontId="8" fillId="0" borderId="0" xfId="0" applyFont="1" applyAlignment="1">
      <alignment horizontal="center" vertical="top"/>
    </xf>
    <xf numFmtId="3" fontId="2" fillId="0" borderId="0" xfId="0" applyNumberFormat="1" applyFont="1" applyAlignment="1">
      <alignment horizontal="center" vertical="top"/>
    </xf>
    <xf numFmtId="4" fontId="2" fillId="0" borderId="0" xfId="0" applyNumberFormat="1" applyFont="1" applyAlignment="1">
      <alignment horizontal="center" vertical="top" wrapText="1"/>
    </xf>
    <xf numFmtId="4" fontId="2" fillId="0" borderId="8" xfId="0" applyNumberFormat="1" applyFont="1" applyBorder="1" applyAlignment="1" applyProtection="1">
      <alignment horizontal="center" vertical="top" wrapText="1"/>
      <protection locked="0"/>
    </xf>
    <xf numFmtId="0" fontId="0" fillId="0" borderId="6" xfId="0" applyBorder="1" applyAlignment="1">
      <alignment horizontal="center"/>
    </xf>
    <xf numFmtId="4" fontId="1" fillId="6" borderId="9" xfId="0" applyNumberFormat="1" applyFont="1" applyFill="1" applyBorder="1" applyAlignment="1">
      <alignment horizontal="center" vertical="top" wrapText="1"/>
    </xf>
    <xf numFmtId="0" fontId="5" fillId="0" borderId="0" xfId="0" applyFont="1" applyAlignment="1">
      <alignment horizontal="center" vertical="center"/>
    </xf>
    <xf numFmtId="0" fontId="39" fillId="0" borderId="0" xfId="0" applyFont="1" applyAlignment="1">
      <alignment horizontal="left" vertical="top"/>
    </xf>
    <xf numFmtId="0" fontId="7" fillId="2" borderId="1" xfId="0" applyFont="1" applyFill="1" applyBorder="1" applyAlignment="1">
      <alignment horizontal="left" vertical="top"/>
    </xf>
    <xf numFmtId="0" fontId="7" fillId="2" borderId="2" xfId="0" applyFont="1" applyFill="1" applyBorder="1" applyAlignment="1">
      <alignment horizontal="left" vertical="top" wrapText="1"/>
    </xf>
    <xf numFmtId="0" fontId="7" fillId="2" borderId="2" xfId="0" applyFont="1" applyFill="1" applyBorder="1" applyAlignment="1">
      <alignment horizontal="center" vertical="top" wrapText="1"/>
    </xf>
    <xf numFmtId="4" fontId="20" fillId="2" borderId="2" xfId="0" applyNumberFormat="1" applyFont="1" applyFill="1" applyBorder="1" applyAlignment="1">
      <alignment horizontal="right" vertical="top" wrapText="1"/>
    </xf>
    <xf numFmtId="4" fontId="20" fillId="2" borderId="2" xfId="0" applyNumberFormat="1" applyFont="1" applyFill="1" applyBorder="1" applyAlignment="1">
      <alignment horizontal="center" vertical="top" wrapText="1"/>
    </xf>
    <xf numFmtId="0" fontId="18" fillId="2" borderId="2" xfId="0" applyFont="1" applyFill="1" applyBorder="1"/>
    <xf numFmtId="4" fontId="3" fillId="2" borderId="9" xfId="0" applyNumberFormat="1" applyFont="1" applyFill="1" applyBorder="1" applyAlignment="1">
      <alignment horizontal="center" wrapText="1"/>
    </xf>
    <xf numFmtId="4" fontId="13" fillId="5" borderId="3" xfId="0" applyNumberFormat="1" applyFont="1" applyFill="1" applyBorder="1" applyAlignment="1">
      <alignment horizontal="center"/>
    </xf>
    <xf numFmtId="0" fontId="5" fillId="0" borderId="22" xfId="0" applyFont="1" applyBorder="1" applyAlignment="1" applyProtection="1">
      <alignment vertical="top"/>
      <protection locked="0"/>
    </xf>
    <xf numFmtId="0" fontId="2" fillId="0" borderId="20"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0" fillId="0" borderId="21" xfId="0" applyBorder="1" applyAlignment="1" applyProtection="1">
      <alignment vertical="top"/>
      <protection locked="0"/>
    </xf>
    <xf numFmtId="49" fontId="5" fillId="0" borderId="6" xfId="0" applyNumberFormat="1" applyFont="1" applyBorder="1" applyAlignment="1" applyProtection="1">
      <alignment vertical="top"/>
      <protection locked="0"/>
    </xf>
    <xf numFmtId="49" fontId="5" fillId="0" borderId="7" xfId="0" applyNumberFormat="1" applyFont="1" applyBorder="1" applyAlignment="1" applyProtection="1">
      <alignment vertical="top"/>
      <protection locked="0"/>
    </xf>
    <xf numFmtId="49" fontId="5" fillId="0" borderId="8" xfId="0" applyNumberFormat="1" applyFont="1" applyBorder="1" applyAlignment="1" applyProtection="1">
      <alignment vertical="top"/>
      <protection locked="0"/>
    </xf>
    <xf numFmtId="49" fontId="1" fillId="0" borderId="6" xfId="0" applyNumberFormat="1" applyFont="1" applyBorder="1" applyAlignment="1" applyProtection="1">
      <alignment vertical="top" wrapText="1"/>
      <protection locked="0"/>
    </xf>
    <xf numFmtId="49" fontId="1" fillId="0" borderId="7" xfId="0" applyNumberFormat="1" applyFont="1" applyBorder="1" applyAlignment="1" applyProtection="1">
      <alignment vertical="top" wrapText="1"/>
      <protection locked="0"/>
    </xf>
    <xf numFmtId="49" fontId="1" fillId="0" borderId="8" xfId="0" applyNumberFormat="1" applyFont="1" applyBorder="1" applyAlignment="1" applyProtection="1">
      <alignment vertical="top" wrapText="1"/>
      <protection locked="0"/>
    </xf>
    <xf numFmtId="0" fontId="14" fillId="0" borderId="6" xfId="1" applyFill="1" applyBorder="1" applyAlignment="1" applyProtection="1">
      <alignment vertical="center" wrapText="1"/>
      <protection locked="0"/>
    </xf>
    <xf numFmtId="0" fontId="14" fillId="0" borderId="7" xfId="1" applyFill="1" applyBorder="1" applyAlignment="1" applyProtection="1">
      <alignment vertical="center" wrapText="1"/>
      <protection locked="0"/>
    </xf>
    <xf numFmtId="0" fontId="14" fillId="0" borderId="8" xfId="1" applyFill="1" applyBorder="1" applyAlignment="1" applyProtection="1">
      <alignment vertical="center" wrapText="1"/>
      <protection locked="0"/>
    </xf>
    <xf numFmtId="9" fontId="2" fillId="0" borderId="8" xfId="0" applyNumberFormat="1" applyFont="1" applyBorder="1" applyAlignment="1" applyProtection="1">
      <alignment horizontal="center" vertical="top" wrapText="1"/>
      <protection locked="0"/>
    </xf>
    <xf numFmtId="4" fontId="2" fillId="0" borderId="2" xfId="0" applyNumberFormat="1" applyFont="1" applyBorder="1" applyAlignment="1" applyProtection="1">
      <alignment vertical="top" wrapText="1"/>
      <protection locked="0"/>
    </xf>
    <xf numFmtId="4" fontId="2" fillId="8" borderId="1" xfId="0" applyNumberFormat="1" applyFont="1" applyFill="1" applyBorder="1" applyAlignment="1" applyProtection="1">
      <alignment vertical="top" wrapText="1"/>
      <protection locked="0"/>
    </xf>
    <xf numFmtId="0" fontId="43" fillId="0" borderId="0" xfId="0" applyFont="1" applyAlignment="1">
      <alignment vertical="center"/>
    </xf>
    <xf numFmtId="4" fontId="2" fillId="8" borderId="1" xfId="0" applyNumberFormat="1" applyFont="1" applyFill="1" applyBorder="1" applyAlignment="1">
      <alignment vertical="top" wrapText="1"/>
    </xf>
    <xf numFmtId="0" fontId="0" fillId="0" borderId="3" xfId="0" applyBorder="1" applyProtection="1">
      <protection locked="0"/>
    </xf>
    <xf numFmtId="9" fontId="5" fillId="0" borderId="0" xfId="0" applyNumberFormat="1" applyFont="1" applyAlignment="1" applyProtection="1">
      <alignment horizontal="left"/>
      <protection locked="0"/>
    </xf>
    <xf numFmtId="0" fontId="0" fillId="0" borderId="3" xfId="0" applyBorder="1" applyAlignment="1" applyProtection="1">
      <alignment horizontal="left"/>
      <protection locked="0"/>
    </xf>
    <xf numFmtId="9" fontId="5" fillId="2" borderId="0" xfId="0" applyNumberFormat="1" applyFont="1" applyFill="1" applyProtection="1">
      <protection locked="0"/>
    </xf>
    <xf numFmtId="0" fontId="29" fillId="0" borderId="3" xfId="0" applyFont="1" applyBorder="1" applyAlignment="1" applyProtection="1">
      <alignment vertical="center" wrapText="1"/>
      <protection locked="0"/>
    </xf>
    <xf numFmtId="0" fontId="28" fillId="7" borderId="3" xfId="0" applyFont="1" applyFill="1" applyBorder="1" applyAlignment="1" applyProtection="1">
      <alignment horizontal="center" vertical="center" wrapText="1"/>
      <protection locked="0"/>
    </xf>
    <xf numFmtId="0" fontId="29" fillId="0" borderId="3" xfId="0" applyFont="1" applyBorder="1" applyAlignment="1" applyProtection="1">
      <alignment horizontal="left" vertical="center" wrapText="1"/>
      <protection locked="0"/>
    </xf>
    <xf numFmtId="0" fontId="0" fillId="0" borderId="0" xfId="0" applyAlignment="1">
      <alignment horizontal="left" vertical="top" wrapText="1"/>
    </xf>
    <xf numFmtId="49" fontId="5" fillId="4" borderId="5" xfId="0" applyNumberFormat="1" applyFont="1" applyFill="1" applyBorder="1" applyAlignment="1">
      <alignment horizontal="center" vertical="center" wrapText="1"/>
    </xf>
    <xf numFmtId="0" fontId="0" fillId="0" borderId="0" xfId="0" applyAlignment="1">
      <alignment wrapText="1"/>
    </xf>
    <xf numFmtId="0" fontId="0" fillId="4" borderId="4" xfId="0" applyFill="1" applyBorder="1" applyAlignment="1">
      <alignment horizontal="center" vertical="center" wrapText="1"/>
    </xf>
    <xf numFmtId="0" fontId="0" fillId="3" borderId="4" xfId="0" applyFill="1" applyBorder="1" applyAlignment="1">
      <alignment vertical="center" wrapText="1"/>
    </xf>
    <xf numFmtId="0" fontId="0" fillId="3" borderId="5" xfId="0" applyFill="1" applyBorder="1" applyAlignment="1">
      <alignment vertical="center" wrapText="1"/>
    </xf>
    <xf numFmtId="0" fontId="5" fillId="2" borderId="3" xfId="0" applyFont="1" applyFill="1" applyBorder="1" applyAlignment="1">
      <alignment vertical="center" wrapText="1"/>
    </xf>
    <xf numFmtId="0" fontId="5" fillId="0" borderId="3" xfId="0" applyFont="1" applyBorder="1" applyAlignment="1">
      <alignment vertical="center" wrapText="1"/>
    </xf>
    <xf numFmtId="0" fontId="0" fillId="2" borderId="3" xfId="0" applyFill="1" applyBorder="1" applyAlignment="1">
      <alignment vertical="center" wrapText="1"/>
    </xf>
    <xf numFmtId="0" fontId="0" fillId="0" borderId="0" xfId="0" applyBorder="1" applyAlignment="1">
      <alignment wrapText="1"/>
    </xf>
    <xf numFmtId="0" fontId="0" fillId="0" borderId="0" xfId="0" applyBorder="1" applyAlignment="1">
      <alignment horizontal="center"/>
    </xf>
    <xf numFmtId="0" fontId="5" fillId="2" borderId="3" xfId="0" applyFont="1" applyFill="1" applyBorder="1" applyAlignment="1">
      <alignment horizontal="center" wrapText="1"/>
    </xf>
    <xf numFmtId="0" fontId="5" fillId="0" borderId="3" xfId="0" applyFont="1" applyBorder="1" applyAlignment="1">
      <alignment horizontal="center" wrapText="1"/>
    </xf>
    <xf numFmtId="0" fontId="1" fillId="2" borderId="3" xfId="0" applyFont="1" applyFill="1" applyBorder="1" applyAlignment="1">
      <alignment horizontal="left" vertical="top" wrapText="1"/>
    </xf>
    <xf numFmtId="0" fontId="1" fillId="2" borderId="3" xfId="0" applyFont="1" applyFill="1" applyBorder="1" applyAlignment="1">
      <alignment horizontal="left" vertical="top"/>
    </xf>
    <xf numFmtId="0" fontId="13" fillId="5" borderId="1"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4" fontId="1" fillId="6" borderId="1" xfId="0" applyNumberFormat="1" applyFont="1" applyFill="1" applyBorder="1" applyAlignment="1" applyProtection="1">
      <alignment horizontal="center" vertical="center" wrapText="1"/>
      <protection locked="0"/>
    </xf>
    <xf numFmtId="4" fontId="1" fillId="6" borderId="9" xfId="0" applyNumberFormat="1"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4" fontId="1" fillId="6" borderId="1" xfId="0" applyNumberFormat="1" applyFont="1" applyFill="1" applyBorder="1" applyAlignment="1">
      <alignment horizontal="center" vertical="center" wrapText="1"/>
    </xf>
    <xf numFmtId="4" fontId="1" fillId="6" borderId="9" xfId="0" applyNumberFormat="1" applyFont="1" applyFill="1" applyBorder="1" applyAlignment="1">
      <alignment horizontal="center" vertical="center" wrapText="1"/>
    </xf>
    <xf numFmtId="0" fontId="5" fillId="6" borderId="1" xfId="0" applyFont="1" applyFill="1" applyBorder="1" applyAlignment="1">
      <alignment horizontal="left" vertical="top" wrapText="1"/>
    </xf>
    <xf numFmtId="0" fontId="5" fillId="6" borderId="9" xfId="0" applyFont="1" applyFill="1" applyBorder="1" applyAlignment="1">
      <alignment horizontal="left" vertical="top" wrapText="1"/>
    </xf>
    <xf numFmtId="0" fontId="1" fillId="6" borderId="3" xfId="0" applyFont="1" applyFill="1" applyBorder="1" applyAlignment="1" applyProtection="1">
      <alignment horizontal="left" vertical="top" wrapText="1"/>
      <protection locked="0"/>
    </xf>
    <xf numFmtId="0" fontId="1" fillId="6" borderId="3" xfId="0" applyFont="1" applyFill="1" applyBorder="1" applyAlignment="1">
      <alignment horizontal="left" vertical="top" wrapText="1"/>
    </xf>
    <xf numFmtId="0" fontId="1" fillId="5" borderId="3" xfId="0" applyFont="1" applyFill="1" applyBorder="1" applyAlignment="1">
      <alignment horizontal="left" vertical="top" wrapText="1"/>
    </xf>
    <xf numFmtId="0" fontId="2" fillId="0" borderId="12" xfId="0" applyFont="1" applyBorder="1" applyAlignment="1">
      <alignment horizontal="center" vertical="top" wrapText="1"/>
    </xf>
    <xf numFmtId="0" fontId="2" fillId="0" borderId="13" xfId="0" applyFont="1" applyBorder="1" applyAlignment="1">
      <alignment horizontal="center" vertical="top" wrapText="1"/>
    </xf>
    <xf numFmtId="0" fontId="2" fillId="0" borderId="14" xfId="0" applyFont="1" applyBorder="1" applyAlignment="1">
      <alignment horizontal="center" vertical="top" wrapText="1"/>
    </xf>
    <xf numFmtId="0" fontId="2" fillId="0" borderId="20" xfId="0" applyFont="1" applyBorder="1" applyAlignment="1">
      <alignment horizontal="center" vertical="top" wrapText="1"/>
    </xf>
    <xf numFmtId="0" fontId="2" fillId="0" borderId="0" xfId="0" applyFont="1" applyAlignment="1">
      <alignment horizontal="center" vertical="top" wrapText="1"/>
    </xf>
    <xf numFmtId="0" fontId="2" fillId="0" borderId="21" xfId="0" applyFont="1" applyBorder="1" applyAlignment="1">
      <alignment horizontal="center" vertical="top" wrapText="1"/>
    </xf>
    <xf numFmtId="0" fontId="2" fillId="0" borderId="15" xfId="0" applyFont="1" applyBorder="1" applyAlignment="1">
      <alignment horizontal="center" vertical="top" wrapText="1"/>
    </xf>
    <xf numFmtId="0" fontId="2" fillId="0" borderId="16" xfId="0" applyFont="1" applyBorder="1" applyAlignment="1">
      <alignment horizontal="center" vertical="top" wrapText="1"/>
    </xf>
    <xf numFmtId="0" fontId="2" fillId="0" borderId="17" xfId="0" applyFont="1" applyBorder="1" applyAlignment="1">
      <alignment horizontal="center" vertical="top" wrapText="1"/>
    </xf>
    <xf numFmtId="0" fontId="1" fillId="6" borderId="1" xfId="0" applyFont="1" applyFill="1" applyBorder="1" applyAlignment="1" applyProtection="1">
      <alignment horizontal="left" vertical="top" wrapText="1"/>
      <protection locked="0"/>
    </xf>
    <xf numFmtId="0" fontId="1" fillId="6" borderId="2" xfId="0" applyFont="1" applyFill="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13" xfId="0" applyFont="1" applyBorder="1" applyAlignment="1" applyProtection="1">
      <alignment horizontal="left" vertical="top" wrapText="1"/>
      <protection locked="0"/>
    </xf>
    <xf numFmtId="0" fontId="0" fillId="0" borderId="14" xfId="0" applyBorder="1" applyAlignment="1" applyProtection="1">
      <alignment vertical="top"/>
      <protection locked="0"/>
    </xf>
    <xf numFmtId="0" fontId="1" fillId="0" borderId="15" xfId="0" applyFont="1" applyBorder="1" applyAlignment="1" applyProtection="1">
      <alignment horizontal="left" vertical="top" wrapText="1"/>
      <protection locked="0"/>
    </xf>
    <xf numFmtId="0" fontId="1" fillId="0" borderId="16" xfId="0" applyFont="1" applyBorder="1" applyAlignment="1" applyProtection="1">
      <alignment horizontal="left" vertical="top" wrapText="1"/>
      <protection locked="0"/>
    </xf>
    <xf numFmtId="0" fontId="0" fillId="0" borderId="17" xfId="0" applyBorder="1" applyAlignment="1" applyProtection="1">
      <alignment vertical="top"/>
      <protection locked="0"/>
    </xf>
    <xf numFmtId="0" fontId="2" fillId="0" borderId="0" xfId="0" applyFont="1" applyAlignment="1" applyProtection="1">
      <alignment vertical="top" wrapText="1"/>
      <protection locked="0"/>
    </xf>
    <xf numFmtId="0" fontId="0" fillId="0" borderId="0" xfId="0" applyAlignment="1">
      <alignment vertical="top"/>
    </xf>
    <xf numFmtId="0" fontId="1" fillId="5" borderId="1" xfId="0" applyFont="1" applyFill="1" applyBorder="1" applyAlignment="1">
      <alignment horizontal="left" vertical="top" wrapText="1"/>
    </xf>
    <xf numFmtId="0" fontId="1" fillId="5" borderId="2" xfId="0" applyFont="1" applyFill="1" applyBorder="1" applyAlignment="1">
      <alignment horizontal="left" vertical="top" wrapText="1"/>
    </xf>
    <xf numFmtId="0" fontId="1" fillId="5" borderId="9" xfId="0" applyFont="1" applyFill="1" applyBorder="1" applyAlignment="1">
      <alignment horizontal="left" vertical="top" wrapText="1"/>
    </xf>
    <xf numFmtId="49" fontId="24" fillId="0" borderId="0" xfId="0" applyNumberFormat="1" applyFont="1" applyAlignment="1" applyProtection="1">
      <alignment horizontal="left" vertical="top" wrapText="1"/>
      <protection locked="0"/>
    </xf>
    <xf numFmtId="0" fontId="0" fillId="0" borderId="0" xfId="0" applyAlignment="1">
      <alignment wrapText="1"/>
    </xf>
    <xf numFmtId="0" fontId="5" fillId="0" borderId="3" xfId="0" applyFont="1" applyBorder="1" applyAlignment="1">
      <alignment horizontal="left" vertical="center"/>
    </xf>
    <xf numFmtId="0" fontId="0" fillId="0" borderId="0" xfId="0" applyAlignment="1">
      <alignment horizontal="left" vertical="center" wrapText="1"/>
    </xf>
    <xf numFmtId="0" fontId="5" fillId="2" borderId="6" xfId="0" applyFont="1" applyFill="1" applyBorder="1" applyAlignment="1">
      <alignment horizontal="left" vertical="center" wrapText="1"/>
    </xf>
    <xf numFmtId="0" fontId="5" fillId="2" borderId="8" xfId="0" applyFont="1" applyFill="1" applyBorder="1" applyAlignment="1">
      <alignment horizontal="left" vertical="center" wrapText="1"/>
    </xf>
    <xf numFmtId="0" fontId="0" fillId="0" borderId="1" xfId="0" applyBorder="1" applyAlignment="1">
      <alignment horizontal="left" wrapText="1"/>
    </xf>
    <xf numFmtId="0" fontId="0" fillId="0" borderId="9" xfId="0" applyBorder="1" applyAlignment="1">
      <alignment horizontal="left" wrapText="1"/>
    </xf>
    <xf numFmtId="0" fontId="0" fillId="0" borderId="1" xfId="0" applyFont="1" applyFill="1" applyBorder="1" applyAlignment="1">
      <alignment horizontal="left" wrapText="1"/>
    </xf>
    <xf numFmtId="0" fontId="0" fillId="0" borderId="9" xfId="0" applyFont="1" applyFill="1" applyBorder="1" applyAlignment="1">
      <alignment horizontal="left" wrapText="1"/>
    </xf>
    <xf numFmtId="0" fontId="5" fillId="2" borderId="1" xfId="0" applyFont="1" applyFill="1" applyBorder="1" applyAlignment="1">
      <alignment horizontal="left" vertical="center" wrapText="1"/>
    </xf>
    <xf numFmtId="0" fontId="5" fillId="2" borderId="9" xfId="0" applyFont="1" applyFill="1" applyBorder="1" applyAlignment="1">
      <alignment horizontal="left" vertical="center" wrapText="1"/>
    </xf>
    <xf numFmtId="0" fontId="0" fillId="0" borderId="0" xfId="0" applyAlignment="1">
      <alignment horizontal="left" vertical="top" wrapText="1"/>
    </xf>
    <xf numFmtId="0" fontId="0" fillId="3" borderId="4" xfId="0" applyFill="1" applyBorder="1" applyAlignment="1">
      <alignment horizontal="center" vertical="center" wrapText="1"/>
    </xf>
    <xf numFmtId="0" fontId="0" fillId="3" borderId="5" xfId="0" applyFill="1" applyBorder="1" applyAlignment="1">
      <alignment horizontal="center" vertical="center" wrapText="1"/>
    </xf>
    <xf numFmtId="0" fontId="0" fillId="4" borderId="4" xfId="0" applyFill="1" applyBorder="1" applyAlignment="1">
      <alignment horizontal="center" vertical="center" wrapText="1"/>
    </xf>
    <xf numFmtId="0" fontId="0" fillId="4" borderId="5" xfId="0"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0" fillId="3" borderId="4" xfId="0" applyFill="1" applyBorder="1" applyAlignment="1">
      <alignment vertical="center" wrapText="1"/>
    </xf>
    <xf numFmtId="0" fontId="0" fillId="3" borderId="5" xfId="0" applyFill="1" applyBorder="1" applyAlignment="1">
      <alignment vertical="center" wrapText="1"/>
    </xf>
    <xf numFmtId="0" fontId="47" fillId="0" borderId="0" xfId="0" applyFont="1"/>
    <xf numFmtId="0" fontId="9" fillId="0" borderId="0" xfId="0" applyFont="1"/>
    <xf numFmtId="0" fontId="28" fillId="0" borderId="3" xfId="0" applyFont="1" applyBorder="1" applyAlignment="1">
      <alignment vertical="center"/>
    </xf>
    <xf numFmtId="8" fontId="28" fillId="0" borderId="3" xfId="0" applyNumberFormat="1" applyFont="1" applyBorder="1" applyAlignment="1">
      <alignment horizontal="right" vertical="center"/>
    </xf>
  </cellXfs>
  <cellStyles count="2">
    <cellStyle name="Link" xfId="1" builtinId="8"/>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customProperty" Target="../customProperty3.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musikergilde.at/de/beratung/ber__4.htm" TargetMode="External"/><Relationship Id="rId2" Type="http://schemas.openxmlformats.org/officeDocument/2006/relationships/hyperlink" Target="https://www.musikergilde.at/de/beratung/ber__5.htm" TargetMode="External"/><Relationship Id="rId1" Type="http://schemas.openxmlformats.org/officeDocument/2006/relationships/hyperlink" Target="http://www.musikergilde.at/de/beratung/ber__8.htm" TargetMode="External"/><Relationship Id="rId6" Type="http://schemas.openxmlformats.org/officeDocument/2006/relationships/printerSettings" Target="../printerSettings/printerSettings2.bin"/><Relationship Id="rId5" Type="http://schemas.openxmlformats.org/officeDocument/2006/relationships/hyperlink" Target="https://www.musicaustria.at/praxiswissen/fair-pay-mindesthonorarempfehlungen-fuer-den-musikbereich/" TargetMode="External"/><Relationship Id="rId4" Type="http://schemas.openxmlformats.org/officeDocument/2006/relationships/hyperlink" Target="https://www.musikergilde.at/de/beratung/ber__6.htm"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igfmoe.at/honorarempfehlungen/"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austriancomposers.com/"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usicaustria.at/praxiswissen/fair-pay-mindesthonorarempfehlungen-fuer-den-musikbereich/"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oemr.at/anpassung-fair-pay-empfehlung-projektarbeit/" TargetMode="External"/></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customProperty" Target="../customProperty4.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8"/>
  <sheetViews>
    <sheetView tabSelected="1" zoomScaleNormal="100" workbookViewId="0">
      <pane ySplit="1" topLeftCell="A2" activePane="bottomLeft" state="frozen"/>
      <selection pane="bottomLeft" activeCell="D19" sqref="D19"/>
    </sheetView>
  </sheetViews>
  <sheetFormatPr baseColWidth="10" defaultColWidth="11.453125" defaultRowHeight="14" x14ac:dyDescent="0.3"/>
  <cols>
    <col min="1" max="1" width="29.7265625" style="28" customWidth="1"/>
    <col min="2" max="2" width="45" style="28" bestFit="1" customWidth="1"/>
    <col min="3" max="3" width="12.1796875" style="50" customWidth="1"/>
    <col min="4" max="4" width="11.453125" style="50" bestFit="1" customWidth="1"/>
    <col min="5" max="5" width="16" style="27" customWidth="1"/>
    <col min="6" max="6" width="15.81640625" style="130" customWidth="1"/>
    <col min="7" max="7" width="12.453125" style="27" customWidth="1"/>
    <col min="8" max="8" width="13.26953125" style="27" customWidth="1"/>
    <col min="9" max="9" width="13" style="21" customWidth="1"/>
    <col min="10" max="11" width="11.453125" style="42"/>
    <col min="12" max="16384" width="11.453125" style="43"/>
  </cols>
  <sheetData>
    <row r="1" spans="1:11" s="19" customFormat="1" ht="20" x14ac:dyDescent="0.35">
      <c r="A1" s="136" t="s">
        <v>211</v>
      </c>
      <c r="B1" s="15"/>
      <c r="C1" s="47"/>
      <c r="D1" s="47"/>
      <c r="E1" s="16"/>
      <c r="F1" s="129"/>
      <c r="G1" s="16"/>
      <c r="H1" s="16"/>
      <c r="I1" s="17"/>
      <c r="J1" s="18"/>
      <c r="K1" s="18"/>
    </row>
    <row r="2" spans="1:11" s="19" customFormat="1" ht="9.65" customHeight="1" x14ac:dyDescent="0.35">
      <c r="A2" s="16"/>
      <c r="B2" s="15"/>
      <c r="C2" s="47"/>
      <c r="D2" s="47"/>
      <c r="E2" s="16"/>
      <c r="F2" s="129"/>
      <c r="G2" s="16"/>
      <c r="H2" s="16"/>
      <c r="I2" s="17"/>
      <c r="J2" s="18"/>
      <c r="K2" s="18"/>
    </row>
    <row r="3" spans="1:11" customFormat="1" ht="235" customHeight="1" x14ac:dyDescent="0.25">
      <c r="A3" s="183" t="s">
        <v>236</v>
      </c>
      <c r="B3" s="184"/>
      <c r="C3" s="184"/>
      <c r="D3" s="184"/>
      <c r="E3" s="184"/>
      <c r="F3" s="184"/>
      <c r="G3" s="184"/>
      <c r="H3" s="184"/>
      <c r="I3" s="184"/>
      <c r="J3" s="22"/>
      <c r="K3" s="22"/>
    </row>
    <row r="4" spans="1:11" customFormat="1" ht="13.5" thickBot="1" x14ac:dyDescent="0.3">
      <c r="A4" s="23"/>
      <c r="B4" s="24"/>
      <c r="C4" s="48"/>
      <c r="D4" s="48"/>
      <c r="E4" s="20"/>
      <c r="F4" s="53"/>
      <c r="G4" s="20"/>
      <c r="H4" s="20"/>
      <c r="I4" s="21"/>
      <c r="J4" s="22"/>
      <c r="K4" s="22"/>
    </row>
    <row r="5" spans="1:11" customFormat="1" ht="13" x14ac:dyDescent="0.25">
      <c r="A5" s="75" t="s">
        <v>62</v>
      </c>
      <c r="B5" s="210"/>
      <c r="C5" s="211"/>
      <c r="D5" s="211"/>
      <c r="E5" s="211"/>
      <c r="F5" s="211"/>
      <c r="G5" s="212"/>
      <c r="H5" s="25"/>
      <c r="I5" s="21"/>
      <c r="J5" s="22"/>
      <c r="K5" s="22"/>
    </row>
    <row r="6" spans="1:11" customFormat="1" ht="13" x14ac:dyDescent="0.25">
      <c r="A6" s="145" t="s">
        <v>202</v>
      </c>
      <c r="B6" s="146"/>
      <c r="C6" s="147"/>
      <c r="D6" s="147"/>
      <c r="E6" s="147"/>
      <c r="F6" s="147"/>
      <c r="G6" s="148"/>
      <c r="H6" s="25"/>
      <c r="I6" s="21"/>
      <c r="J6" s="22"/>
      <c r="K6" s="22"/>
    </row>
    <row r="7" spans="1:11" customFormat="1" ht="13.5" thickBot="1" x14ac:dyDescent="0.3">
      <c r="A7" s="76" t="s">
        <v>0</v>
      </c>
      <c r="B7" s="213"/>
      <c r="C7" s="214"/>
      <c r="D7" s="214"/>
      <c r="E7" s="214"/>
      <c r="F7" s="214"/>
      <c r="G7" s="215"/>
      <c r="H7" s="25"/>
      <c r="I7" s="26"/>
      <c r="J7" s="22"/>
      <c r="K7" s="22"/>
    </row>
    <row r="8" spans="1:11" customFormat="1" ht="13" x14ac:dyDescent="0.25">
      <c r="A8" s="26"/>
      <c r="B8" s="26"/>
      <c r="C8" s="49"/>
      <c r="D8" s="49"/>
      <c r="E8" s="27"/>
      <c r="F8" s="130"/>
      <c r="G8" s="27"/>
      <c r="H8" s="27"/>
      <c r="I8" s="26"/>
      <c r="J8" s="22"/>
      <c r="K8" s="22"/>
    </row>
    <row r="9" spans="1:11" customFormat="1" ht="13" x14ac:dyDescent="0.25">
      <c r="A9" s="28"/>
      <c r="B9" s="28"/>
      <c r="C9" s="50"/>
      <c r="D9" s="50"/>
      <c r="E9" s="29"/>
      <c r="F9" s="131"/>
      <c r="G9" s="29"/>
      <c r="H9" s="29"/>
      <c r="I9" s="30"/>
      <c r="J9" s="22"/>
      <c r="K9" s="22"/>
    </row>
    <row r="10" spans="1:11" s="32" customFormat="1" ht="30.75" customHeight="1" x14ac:dyDescent="0.4">
      <c r="A10" s="137" t="s">
        <v>193</v>
      </c>
      <c r="B10" s="138"/>
      <c r="C10" s="139"/>
      <c r="D10" s="139"/>
      <c r="E10" s="140"/>
      <c r="F10" s="141"/>
      <c r="G10" s="142"/>
      <c r="H10" s="142"/>
      <c r="I10" s="143">
        <f>SUM(I12+I45+I60)</f>
        <v>0</v>
      </c>
      <c r="J10" s="31"/>
      <c r="K10" s="31"/>
    </row>
    <row r="11" spans="1:11" s="22" customFormat="1" ht="12.5" x14ac:dyDescent="0.25">
      <c r="A11" s="36"/>
      <c r="B11" s="216"/>
      <c r="C11" s="216"/>
      <c r="D11" s="217"/>
      <c r="E11" s="37"/>
      <c r="F11" s="123"/>
      <c r="G11" s="37"/>
      <c r="H11" s="37"/>
      <c r="I11" s="21"/>
    </row>
    <row r="12" spans="1:11" s="1" customFormat="1" ht="30.75" customHeight="1" x14ac:dyDescent="0.35">
      <c r="A12" s="218" t="s">
        <v>199</v>
      </c>
      <c r="B12" s="219"/>
      <c r="C12" s="219"/>
      <c r="D12" s="219"/>
      <c r="E12" s="219"/>
      <c r="F12" s="219"/>
      <c r="G12" s="219"/>
      <c r="H12" s="220"/>
      <c r="I12" s="144">
        <f>SUM(I20+I24+I14+I28+I33+I40)</f>
        <v>0</v>
      </c>
      <c r="J12" s="34"/>
      <c r="K12" s="34"/>
    </row>
    <row r="13" spans="1:11" s="1" customFormat="1" ht="13" x14ac:dyDescent="0.3">
      <c r="A13" s="39"/>
      <c r="B13" s="40"/>
      <c r="C13" s="54"/>
      <c r="D13" s="54"/>
      <c r="E13" s="59"/>
      <c r="F13" s="131"/>
      <c r="G13" s="35"/>
      <c r="H13" s="35"/>
      <c r="I13" s="41"/>
      <c r="J13" s="34"/>
      <c r="K13" s="34"/>
    </row>
    <row r="14" spans="1:11" s="46" customFormat="1" ht="27.75" customHeight="1" x14ac:dyDescent="0.3">
      <c r="A14" s="208" t="s">
        <v>231</v>
      </c>
      <c r="B14" s="209"/>
      <c r="C14" s="70" t="s">
        <v>191</v>
      </c>
      <c r="D14" s="71" t="s">
        <v>156</v>
      </c>
      <c r="E14" s="72" t="s">
        <v>154</v>
      </c>
      <c r="F14" s="72" t="s">
        <v>225</v>
      </c>
      <c r="G14" s="72" t="s">
        <v>159</v>
      </c>
      <c r="H14" s="72" t="s">
        <v>158</v>
      </c>
      <c r="I14" s="128">
        <f>SUM(H15:H18)</f>
        <v>0</v>
      </c>
    </row>
    <row r="15" spans="1:11" s="22" customFormat="1" ht="12.5" x14ac:dyDescent="0.25">
      <c r="A15" s="10" t="s">
        <v>6</v>
      </c>
      <c r="B15" s="10" t="s">
        <v>205</v>
      </c>
      <c r="C15" s="57"/>
      <c r="D15" s="57"/>
      <c r="E15" s="7">
        <v>400</v>
      </c>
      <c r="F15" s="132" t="s">
        <v>65</v>
      </c>
      <c r="G15" s="61">
        <f>SUM(C15*D15*E15)</f>
        <v>0</v>
      </c>
      <c r="H15" s="127">
        <f t="shared" ref="H15:H18" si="0">IF(F15="Ja",G15*1.13,G15)</f>
        <v>0</v>
      </c>
      <c r="I15" s="64"/>
    </row>
    <row r="16" spans="1:11" s="22" customFormat="1" ht="12.5" x14ac:dyDescent="0.25">
      <c r="A16" s="10" t="s">
        <v>6</v>
      </c>
      <c r="B16" s="10" t="s">
        <v>205</v>
      </c>
      <c r="C16" s="57"/>
      <c r="D16" s="57"/>
      <c r="E16" s="7">
        <v>400</v>
      </c>
      <c r="F16" s="132" t="s">
        <v>66</v>
      </c>
      <c r="G16" s="61">
        <f>SUM(C16*D16*E16)</f>
        <v>0</v>
      </c>
      <c r="H16" s="127">
        <f t="shared" ref="H16" si="1">IF(F16="Ja",G16*1.13,G16)</f>
        <v>0</v>
      </c>
      <c r="I16" s="64"/>
    </row>
    <row r="17" spans="1:10" s="22" customFormat="1" ht="12.5" x14ac:dyDescent="0.25">
      <c r="A17" s="10" t="s">
        <v>7</v>
      </c>
      <c r="B17" s="10" t="s">
        <v>205</v>
      </c>
      <c r="C17" s="57"/>
      <c r="D17" s="57"/>
      <c r="E17" s="7">
        <v>620</v>
      </c>
      <c r="F17" s="132" t="s">
        <v>66</v>
      </c>
      <c r="G17" s="61">
        <f t="shared" ref="G17:G18" si="2">SUM(C17*D17*E17)</f>
        <v>0</v>
      </c>
      <c r="H17" s="127">
        <f t="shared" si="0"/>
        <v>0</v>
      </c>
      <c r="I17" s="65"/>
    </row>
    <row r="18" spans="1:10" s="22" customFormat="1" ht="12.5" x14ac:dyDescent="0.25">
      <c r="A18" s="10" t="s">
        <v>8</v>
      </c>
      <c r="B18" s="10" t="s">
        <v>205</v>
      </c>
      <c r="C18" s="57"/>
      <c r="D18" s="57"/>
      <c r="E18" s="7">
        <v>820</v>
      </c>
      <c r="F18" s="132" t="s">
        <v>66</v>
      </c>
      <c r="G18" s="61">
        <f t="shared" si="2"/>
        <v>0</v>
      </c>
      <c r="H18" s="127">
        <f t="shared" si="0"/>
        <v>0</v>
      </c>
      <c r="I18" s="63"/>
    </row>
    <row r="19" spans="1:10" s="22" customFormat="1" ht="12.5" x14ac:dyDescent="0.25">
      <c r="A19" s="36"/>
      <c r="B19" s="36"/>
      <c r="C19" s="55"/>
      <c r="D19" s="55"/>
      <c r="E19" s="37"/>
      <c r="F19" s="123"/>
      <c r="G19" s="37"/>
      <c r="H19" s="37"/>
      <c r="I19" s="21"/>
    </row>
    <row r="20" spans="1:10" s="46" customFormat="1" ht="27.75" customHeight="1" x14ac:dyDescent="0.3">
      <c r="A20" s="208" t="s">
        <v>240</v>
      </c>
      <c r="B20" s="209"/>
      <c r="C20" s="70" t="s">
        <v>191</v>
      </c>
      <c r="D20" s="71" t="s">
        <v>155</v>
      </c>
      <c r="E20" s="72" t="s">
        <v>154</v>
      </c>
      <c r="F20" s="72" t="s">
        <v>225</v>
      </c>
      <c r="G20" s="72" t="s">
        <v>159</v>
      </c>
      <c r="H20" s="72" t="s">
        <v>158</v>
      </c>
      <c r="I20" s="128">
        <f>SUM(H21:H22)</f>
        <v>0</v>
      </c>
    </row>
    <row r="21" spans="1:10" s="22" customFormat="1" ht="25.5" x14ac:dyDescent="0.25">
      <c r="A21" s="10" t="s">
        <v>237</v>
      </c>
      <c r="B21" s="10" t="s">
        <v>238</v>
      </c>
      <c r="C21" s="57"/>
      <c r="D21" s="57"/>
      <c r="E21" s="7">
        <v>119.7</v>
      </c>
      <c r="F21" s="132" t="s">
        <v>66</v>
      </c>
      <c r="G21" s="61">
        <f>C21*D21*E21</f>
        <v>0</v>
      </c>
      <c r="H21" s="127">
        <f>IF(F21="Ja",G21*1.13,G21)</f>
        <v>0</v>
      </c>
      <c r="I21" s="62"/>
      <c r="J21" s="21"/>
    </row>
    <row r="22" spans="1:10" s="22" customFormat="1" ht="25.5" x14ac:dyDescent="0.25">
      <c r="A22" s="10" t="s">
        <v>237</v>
      </c>
      <c r="B22" s="10" t="s">
        <v>239</v>
      </c>
      <c r="C22" s="57"/>
      <c r="D22" s="57"/>
      <c r="E22" s="7">
        <v>239.4</v>
      </c>
      <c r="F22" s="132" t="s">
        <v>66</v>
      </c>
      <c r="G22" s="61">
        <f>C22*D22*E22</f>
        <v>0</v>
      </c>
      <c r="H22" s="127">
        <f>IF(F22="Ja",G22*1.13,G22)</f>
        <v>0</v>
      </c>
      <c r="I22" s="63"/>
    </row>
    <row r="23" spans="1:10" s="22" customFormat="1" ht="12.5" x14ac:dyDescent="0.25">
      <c r="A23" s="36"/>
      <c r="B23" s="36"/>
      <c r="C23" s="55"/>
      <c r="D23" s="55"/>
      <c r="E23" s="37"/>
      <c r="F23" s="123"/>
      <c r="G23" s="37"/>
      <c r="H23" s="37"/>
      <c r="I23" s="21"/>
    </row>
    <row r="24" spans="1:10" s="46" customFormat="1" ht="29.25" customHeight="1" x14ac:dyDescent="0.3">
      <c r="A24" s="208" t="s">
        <v>241</v>
      </c>
      <c r="B24" s="209"/>
      <c r="C24" s="70" t="s">
        <v>191</v>
      </c>
      <c r="D24" s="71" t="s">
        <v>155</v>
      </c>
      <c r="E24" s="72" t="s">
        <v>154</v>
      </c>
      <c r="F24" s="72" t="s">
        <v>225</v>
      </c>
      <c r="G24" s="72" t="s">
        <v>159</v>
      </c>
      <c r="H24" s="72" t="s">
        <v>158</v>
      </c>
      <c r="I24" s="128">
        <f>SUM(H25:H26)</f>
        <v>0</v>
      </c>
    </row>
    <row r="25" spans="1:10" s="22" customFormat="1" ht="13" x14ac:dyDescent="0.25">
      <c r="A25" s="10" t="s">
        <v>192</v>
      </c>
      <c r="B25" s="10" t="s">
        <v>238</v>
      </c>
      <c r="C25" s="57"/>
      <c r="D25" s="57"/>
      <c r="E25" s="7">
        <v>199.5</v>
      </c>
      <c r="F25" s="132" t="s">
        <v>66</v>
      </c>
      <c r="G25" s="61">
        <f>C25*D25*E25</f>
        <v>0</v>
      </c>
      <c r="H25" s="127">
        <f>IF(F25="Ja",G25*1.13,G25)</f>
        <v>0</v>
      </c>
      <c r="I25" s="64"/>
    </row>
    <row r="26" spans="1:10" s="22" customFormat="1" ht="13" x14ac:dyDescent="0.25">
      <c r="A26" s="10" t="s">
        <v>192</v>
      </c>
      <c r="B26" s="10" t="s">
        <v>239</v>
      </c>
      <c r="C26" s="57"/>
      <c r="D26" s="57"/>
      <c r="E26" s="7">
        <v>399</v>
      </c>
      <c r="F26" s="132" t="s">
        <v>66</v>
      </c>
      <c r="G26" s="61">
        <f>C26*D26*E26</f>
        <v>0</v>
      </c>
      <c r="H26" s="127">
        <f>IF(F26="Ja",G26*1.13,G26)</f>
        <v>0</v>
      </c>
      <c r="I26" s="63"/>
    </row>
    <row r="27" spans="1:10" s="22" customFormat="1" ht="12.5" x14ac:dyDescent="0.25">
      <c r="A27" s="36"/>
      <c r="B27" s="36"/>
      <c r="C27" s="55"/>
      <c r="D27" s="55"/>
      <c r="E27" s="37"/>
      <c r="F27" s="123"/>
      <c r="G27" s="37"/>
      <c r="H27" s="37"/>
      <c r="I27" s="21"/>
    </row>
    <row r="28" spans="1:10" s="46" customFormat="1" ht="27.75" customHeight="1" x14ac:dyDescent="0.25">
      <c r="A28" s="208" t="s">
        <v>183</v>
      </c>
      <c r="B28" s="209"/>
      <c r="C28" s="45" t="s">
        <v>190</v>
      </c>
      <c r="D28" s="125" t="s">
        <v>206</v>
      </c>
      <c r="E28" s="73" t="s">
        <v>157</v>
      </c>
      <c r="F28" s="72" t="s">
        <v>225</v>
      </c>
      <c r="G28" s="72" t="s">
        <v>159</v>
      </c>
      <c r="H28" s="72" t="s">
        <v>158</v>
      </c>
      <c r="I28" s="134">
        <f>SUM(H29:H31)</f>
        <v>0</v>
      </c>
    </row>
    <row r="29" spans="1:10" s="22" customFormat="1" ht="13" x14ac:dyDescent="0.25">
      <c r="A29" s="10" t="s">
        <v>162</v>
      </c>
      <c r="B29" s="10" t="s">
        <v>4</v>
      </c>
      <c r="C29" s="68" t="s">
        <v>73</v>
      </c>
      <c r="D29" s="68"/>
      <c r="E29" s="7">
        <v>0</v>
      </c>
      <c r="F29" s="132" t="s">
        <v>66</v>
      </c>
      <c r="G29" s="61">
        <f t="shared" ref="G29:G31" si="3">E29</f>
        <v>0</v>
      </c>
      <c r="H29" s="127">
        <f t="shared" ref="H29:H31" si="4">IF(F29="Ja",G29*1.13,G29)</f>
        <v>0</v>
      </c>
      <c r="I29" s="149"/>
    </row>
    <row r="30" spans="1:10" s="22" customFormat="1" ht="13" x14ac:dyDescent="0.25">
      <c r="A30" s="10" t="s">
        <v>162</v>
      </c>
      <c r="B30" s="10" t="s">
        <v>4</v>
      </c>
      <c r="C30" s="68" t="s">
        <v>73</v>
      </c>
      <c r="D30" s="68"/>
      <c r="E30" s="7">
        <v>0</v>
      </c>
      <c r="F30" s="132" t="s">
        <v>66</v>
      </c>
      <c r="G30" s="61">
        <f t="shared" si="3"/>
        <v>0</v>
      </c>
      <c r="H30" s="127">
        <f t="shared" si="4"/>
        <v>0</v>
      </c>
      <c r="I30" s="150"/>
    </row>
    <row r="31" spans="1:10" s="22" customFormat="1" ht="13" x14ac:dyDescent="0.25">
      <c r="A31" s="10" t="s">
        <v>162</v>
      </c>
      <c r="B31" s="10" t="s">
        <v>4</v>
      </c>
      <c r="C31" s="68" t="s">
        <v>73</v>
      </c>
      <c r="D31" s="68"/>
      <c r="E31" s="7">
        <v>0</v>
      </c>
      <c r="F31" s="132" t="s">
        <v>66</v>
      </c>
      <c r="G31" s="61">
        <f t="shared" si="3"/>
        <v>0</v>
      </c>
      <c r="H31" s="127">
        <f t="shared" si="4"/>
        <v>0</v>
      </c>
      <c r="I31" s="151"/>
    </row>
    <row r="32" spans="1:10" s="22" customFormat="1" ht="13" x14ac:dyDescent="0.25">
      <c r="A32" s="10"/>
      <c r="B32" s="10"/>
      <c r="C32" s="68"/>
      <c r="D32" s="68"/>
      <c r="E32" s="7"/>
      <c r="F32" s="132"/>
      <c r="G32" s="61"/>
      <c r="H32" s="61"/>
      <c r="I32" s="74"/>
    </row>
    <row r="33" spans="1:11" s="46" customFormat="1" ht="27.75" customHeight="1" x14ac:dyDescent="0.25">
      <c r="A33" s="196" t="s">
        <v>153</v>
      </c>
      <c r="B33" s="196"/>
      <c r="C33" s="70" t="s">
        <v>191</v>
      </c>
      <c r="D33" s="71" t="s">
        <v>5</v>
      </c>
      <c r="E33" s="73" t="s">
        <v>157</v>
      </c>
      <c r="F33" s="72" t="s">
        <v>226</v>
      </c>
      <c r="G33" s="72" t="s">
        <v>159</v>
      </c>
      <c r="H33" s="72" t="s">
        <v>204</v>
      </c>
      <c r="I33" s="134">
        <f>SUM(H34:H38)</f>
        <v>0</v>
      </c>
    </row>
    <row r="34" spans="1:11" s="22" customFormat="1" ht="12.5" x14ac:dyDescent="0.25">
      <c r="A34" s="10" t="s">
        <v>140</v>
      </c>
      <c r="B34" s="10" t="s">
        <v>209</v>
      </c>
      <c r="C34" s="68"/>
      <c r="D34" s="68"/>
      <c r="E34" s="7">
        <v>0</v>
      </c>
      <c r="F34" s="158" t="s">
        <v>66</v>
      </c>
      <c r="G34" s="61">
        <f t="shared" ref="G34:G38" si="5">C34*D34*E34</f>
        <v>0</v>
      </c>
      <c r="H34" s="127" cm="1">
        <f t="array" ref="H34">_xlfn.IFS(F34=13%,G34*1.13,F34 =20%,G34*1.2,F34="Nein",G34)</f>
        <v>0</v>
      </c>
      <c r="I34" s="64"/>
    </row>
    <row r="35" spans="1:11" s="22" customFormat="1" ht="12.5" x14ac:dyDescent="0.25">
      <c r="A35" s="10" t="s">
        <v>132</v>
      </c>
      <c r="B35" s="10" t="s">
        <v>207</v>
      </c>
      <c r="C35" s="68"/>
      <c r="D35" s="68"/>
      <c r="E35" s="7">
        <v>0</v>
      </c>
      <c r="F35" s="158" t="s">
        <v>66</v>
      </c>
      <c r="G35" s="61">
        <f t="shared" si="5"/>
        <v>0</v>
      </c>
      <c r="H35" s="127" cm="1">
        <f t="array" ref="H35">_xlfn.IFS(F35=13%,G35*1.13,F35 =20%,G35*1.2,F35="Nein",G35)</f>
        <v>0</v>
      </c>
      <c r="I35" s="65"/>
    </row>
    <row r="36" spans="1:11" s="22" customFormat="1" ht="25" x14ac:dyDescent="0.25">
      <c r="A36" s="10" t="s">
        <v>151</v>
      </c>
      <c r="B36" s="10" t="s">
        <v>208</v>
      </c>
      <c r="C36" s="68"/>
      <c r="D36" s="68"/>
      <c r="E36" s="7">
        <v>0</v>
      </c>
      <c r="F36" s="158" t="s">
        <v>66</v>
      </c>
      <c r="G36" s="61">
        <f t="shared" si="5"/>
        <v>0</v>
      </c>
      <c r="H36" s="127" cm="1">
        <f t="array" ref="H36">_xlfn.IFS(F36=13%,G36*1.13,F36 =20%,G36*1.2,F36="Nein",G36)</f>
        <v>0</v>
      </c>
      <c r="I36" s="65"/>
    </row>
    <row r="37" spans="1:11" s="22" customFormat="1" ht="25" x14ac:dyDescent="0.25">
      <c r="A37" s="10" t="s">
        <v>72</v>
      </c>
      <c r="B37" s="10" t="s">
        <v>210</v>
      </c>
      <c r="C37" s="68"/>
      <c r="D37" s="68"/>
      <c r="E37" s="7">
        <v>0</v>
      </c>
      <c r="F37" s="158" t="s">
        <v>66</v>
      </c>
      <c r="G37" s="61">
        <f t="shared" si="5"/>
        <v>0</v>
      </c>
      <c r="H37" s="127" cm="1">
        <f t="array" ref="H37">_xlfn.IFS(F37=13%,G37*1.13,F37 =20%,G37*1.2,F37="Nein",G37)</f>
        <v>0</v>
      </c>
      <c r="I37" s="65"/>
    </row>
    <row r="38" spans="1:11" s="22" customFormat="1" ht="12.5" x14ac:dyDescent="0.25">
      <c r="A38" s="10" t="s">
        <v>152</v>
      </c>
      <c r="B38" s="10" t="s">
        <v>184</v>
      </c>
      <c r="C38" s="68"/>
      <c r="D38" s="68"/>
      <c r="E38" s="7">
        <v>0</v>
      </c>
      <c r="F38" s="158" t="s">
        <v>66</v>
      </c>
      <c r="G38" s="61">
        <f t="shared" si="5"/>
        <v>0</v>
      </c>
      <c r="H38" s="127" cm="1">
        <f t="array" ref="H38">_xlfn.IFS(F38=13%,G38*1.13,F38 =20%,G38*1.2,F38="Nein",G38)</f>
        <v>0</v>
      </c>
      <c r="I38" s="63"/>
    </row>
    <row r="39" spans="1:11" s="22" customFormat="1" ht="13" x14ac:dyDescent="0.25">
      <c r="A39" s="10"/>
      <c r="B39" s="10"/>
      <c r="C39" s="68"/>
      <c r="D39" s="68"/>
      <c r="E39" s="7"/>
      <c r="F39" s="132"/>
      <c r="G39" s="61"/>
      <c r="H39" s="61"/>
      <c r="I39" s="74"/>
    </row>
    <row r="40" spans="1:11" s="46" customFormat="1" ht="30.75" customHeight="1" x14ac:dyDescent="0.25">
      <c r="A40" s="208" t="s">
        <v>161</v>
      </c>
      <c r="B40" s="209"/>
      <c r="C40" s="70" t="s">
        <v>191</v>
      </c>
      <c r="D40" s="71" t="s">
        <v>5</v>
      </c>
      <c r="E40" s="73" t="s">
        <v>157</v>
      </c>
      <c r="F40" s="72" t="s">
        <v>225</v>
      </c>
      <c r="G40" s="72" t="s">
        <v>159</v>
      </c>
      <c r="H40" s="72" t="s">
        <v>158</v>
      </c>
      <c r="I40" s="134">
        <f>SUM(H41:H43)</f>
        <v>0</v>
      </c>
    </row>
    <row r="41" spans="1:11" s="22" customFormat="1" ht="13" x14ac:dyDescent="0.25">
      <c r="A41" s="10" t="s">
        <v>160</v>
      </c>
      <c r="B41" s="10" t="s">
        <v>9</v>
      </c>
      <c r="C41" s="57"/>
      <c r="D41" s="57"/>
      <c r="E41" s="7">
        <v>0</v>
      </c>
      <c r="F41" s="132" t="s">
        <v>66</v>
      </c>
      <c r="G41" s="61">
        <f t="shared" ref="G41:G43" si="6">C41*D41*E41</f>
        <v>0</v>
      </c>
      <c r="H41" s="127">
        <f t="shared" ref="H41:H43" si="7">IF(F41="Ja",G41*1.13,G41)</f>
        <v>0</v>
      </c>
      <c r="I41" s="64"/>
    </row>
    <row r="42" spans="1:11" s="22" customFormat="1" ht="13" x14ac:dyDescent="0.25">
      <c r="A42" s="10" t="s">
        <v>160</v>
      </c>
      <c r="B42" s="10" t="s">
        <v>9</v>
      </c>
      <c r="C42" s="57"/>
      <c r="D42" s="57"/>
      <c r="E42" s="7">
        <v>0</v>
      </c>
      <c r="F42" s="132" t="s">
        <v>66</v>
      </c>
      <c r="G42" s="61">
        <f t="shared" si="6"/>
        <v>0</v>
      </c>
      <c r="H42" s="127">
        <f t="shared" si="7"/>
        <v>0</v>
      </c>
      <c r="I42" s="65"/>
    </row>
    <row r="43" spans="1:11" s="22" customFormat="1" ht="13" x14ac:dyDescent="0.25">
      <c r="A43" s="10" t="s">
        <v>160</v>
      </c>
      <c r="B43" s="10" t="s">
        <v>9</v>
      </c>
      <c r="C43" s="57"/>
      <c r="D43" s="57"/>
      <c r="E43" s="7">
        <v>0</v>
      </c>
      <c r="F43" s="132" t="s">
        <v>66</v>
      </c>
      <c r="G43" s="61">
        <f t="shared" si="6"/>
        <v>0</v>
      </c>
      <c r="H43" s="127">
        <f t="shared" si="7"/>
        <v>0</v>
      </c>
      <c r="I43" s="63"/>
    </row>
    <row r="44" spans="1:11" s="22" customFormat="1" ht="22.5" customHeight="1" x14ac:dyDescent="0.25">
      <c r="A44" s="118"/>
      <c r="B44" s="118"/>
      <c r="C44" s="119"/>
      <c r="D44" s="119"/>
      <c r="E44" s="120"/>
      <c r="F44" s="133"/>
      <c r="G44" s="121"/>
      <c r="H44" s="122"/>
      <c r="I44" s="21"/>
    </row>
    <row r="45" spans="1:11" s="1" customFormat="1" ht="30.75" customHeight="1" x14ac:dyDescent="0.35">
      <c r="A45" s="198" t="s">
        <v>201</v>
      </c>
      <c r="B45" s="198"/>
      <c r="C45" s="198"/>
      <c r="D45" s="198"/>
      <c r="E45" s="198"/>
      <c r="F45" s="198"/>
      <c r="G45" s="198"/>
      <c r="H45" s="198"/>
      <c r="I45" s="144">
        <f>SUM(I55+I47)</f>
        <v>0</v>
      </c>
      <c r="J45" s="34"/>
      <c r="K45" s="34"/>
    </row>
    <row r="46" spans="1:11" s="1" customFormat="1" ht="13" x14ac:dyDescent="0.3">
      <c r="A46" s="39"/>
      <c r="B46" s="40"/>
      <c r="C46" s="54"/>
      <c r="D46" s="54"/>
      <c r="E46" s="59"/>
      <c r="F46" s="131"/>
      <c r="G46" s="35"/>
      <c r="H46" s="35"/>
      <c r="I46" s="41"/>
      <c r="J46" s="34"/>
      <c r="K46" s="34"/>
    </row>
    <row r="47" spans="1:11" s="46" customFormat="1" ht="27.75" customHeight="1" x14ac:dyDescent="0.25">
      <c r="A47" s="196" t="s">
        <v>75</v>
      </c>
      <c r="B47" s="196"/>
      <c r="C47" s="70" t="s">
        <v>191</v>
      </c>
      <c r="D47" s="71" t="s">
        <v>182</v>
      </c>
      <c r="E47" s="73" t="s">
        <v>157</v>
      </c>
      <c r="F47" s="72" t="s">
        <v>225</v>
      </c>
      <c r="G47" s="72" t="s">
        <v>159</v>
      </c>
      <c r="H47" s="72" t="s">
        <v>185</v>
      </c>
      <c r="I47" s="72">
        <f>SUM(H48:H53)</f>
        <v>0</v>
      </c>
    </row>
    <row r="48" spans="1:11" s="22" customFormat="1" ht="25" x14ac:dyDescent="0.25">
      <c r="A48" s="10" t="s">
        <v>74</v>
      </c>
      <c r="B48" s="10" t="s">
        <v>424</v>
      </c>
      <c r="C48" s="68"/>
      <c r="D48" s="68"/>
      <c r="E48" s="7">
        <v>0</v>
      </c>
      <c r="F48" s="132" t="s">
        <v>66</v>
      </c>
      <c r="G48" s="61">
        <f t="shared" ref="G48:G53" si="8">C48*D48*E48</f>
        <v>0</v>
      </c>
      <c r="H48" s="127">
        <f t="shared" ref="H48:H53" si="9">IF(F48="Ja",G48*1.2,G48)</f>
        <v>0</v>
      </c>
      <c r="I48" s="64"/>
    </row>
    <row r="49" spans="1:11" s="22" customFormat="1" ht="25" x14ac:dyDescent="0.25">
      <c r="A49" s="10" t="s">
        <v>68</v>
      </c>
      <c r="B49" s="10" t="s">
        <v>425</v>
      </c>
      <c r="C49" s="68"/>
      <c r="D49" s="68"/>
      <c r="E49" s="7">
        <v>0</v>
      </c>
      <c r="F49" s="132" t="s">
        <v>66</v>
      </c>
      <c r="G49" s="61">
        <f t="shared" si="8"/>
        <v>0</v>
      </c>
      <c r="H49" s="127">
        <f t="shared" si="9"/>
        <v>0</v>
      </c>
      <c r="I49" s="65"/>
    </row>
    <row r="50" spans="1:11" s="22" customFormat="1" ht="12.5" x14ac:dyDescent="0.25">
      <c r="A50" s="10" t="s">
        <v>70</v>
      </c>
      <c r="B50" s="10" t="s">
        <v>426</v>
      </c>
      <c r="C50" s="68"/>
      <c r="D50" s="68"/>
      <c r="E50" s="7">
        <v>0</v>
      </c>
      <c r="F50" s="132" t="s">
        <v>66</v>
      </c>
      <c r="G50" s="61">
        <f t="shared" si="8"/>
        <v>0</v>
      </c>
      <c r="H50" s="127">
        <f t="shared" si="9"/>
        <v>0</v>
      </c>
      <c r="I50" s="65"/>
    </row>
    <row r="51" spans="1:11" s="22" customFormat="1" ht="25" x14ac:dyDescent="0.25">
      <c r="A51" s="10" t="s">
        <v>71</v>
      </c>
      <c r="B51" s="10" t="s">
        <v>426</v>
      </c>
      <c r="C51" s="68"/>
      <c r="D51" s="68"/>
      <c r="E51" s="7">
        <v>0</v>
      </c>
      <c r="F51" s="132" t="s">
        <v>66</v>
      </c>
      <c r="G51" s="61">
        <f t="shared" si="8"/>
        <v>0</v>
      </c>
      <c r="H51" s="127">
        <f t="shared" si="9"/>
        <v>0</v>
      </c>
      <c r="I51" s="65"/>
    </row>
    <row r="52" spans="1:11" s="22" customFormat="1" ht="25" x14ac:dyDescent="0.25">
      <c r="A52" s="10" t="s">
        <v>69</v>
      </c>
      <c r="B52" s="10" t="s">
        <v>427</v>
      </c>
      <c r="C52" s="68"/>
      <c r="D52" s="68"/>
      <c r="E52" s="7">
        <v>0</v>
      </c>
      <c r="F52" s="132" t="s">
        <v>66</v>
      </c>
      <c r="G52" s="61">
        <f t="shared" si="8"/>
        <v>0</v>
      </c>
      <c r="H52" s="127">
        <f t="shared" si="9"/>
        <v>0</v>
      </c>
      <c r="I52" s="65"/>
    </row>
    <row r="53" spans="1:11" s="22" customFormat="1" ht="25" x14ac:dyDescent="0.25">
      <c r="A53" s="10" t="s">
        <v>72</v>
      </c>
      <c r="B53" s="10" t="s">
        <v>428</v>
      </c>
      <c r="C53" s="68"/>
      <c r="D53" s="68"/>
      <c r="E53" s="7">
        <v>0</v>
      </c>
      <c r="F53" s="132" t="s">
        <v>66</v>
      </c>
      <c r="G53" s="61">
        <f t="shared" si="8"/>
        <v>0</v>
      </c>
      <c r="H53" s="127">
        <f t="shared" si="9"/>
        <v>0</v>
      </c>
      <c r="I53" s="63"/>
    </row>
    <row r="54" spans="1:11" s="22" customFormat="1" ht="12.5" x14ac:dyDescent="0.25">
      <c r="A54" s="36"/>
      <c r="B54" s="36"/>
      <c r="C54" s="69"/>
      <c r="D54" s="69"/>
      <c r="E54" s="37"/>
      <c r="F54" s="123"/>
      <c r="G54" s="60"/>
      <c r="H54" s="60"/>
      <c r="I54" s="21"/>
    </row>
    <row r="55" spans="1:11" s="1" customFormat="1" ht="26" x14ac:dyDescent="0.3">
      <c r="A55" s="197" t="s">
        <v>186</v>
      </c>
      <c r="B55" s="197"/>
      <c r="C55" s="70" t="s">
        <v>191</v>
      </c>
      <c r="D55" s="71" t="s">
        <v>5</v>
      </c>
      <c r="E55" s="73" t="s">
        <v>157</v>
      </c>
      <c r="F55" s="72" t="s">
        <v>225</v>
      </c>
      <c r="G55" s="72" t="s">
        <v>159</v>
      </c>
      <c r="H55" s="72" t="s">
        <v>185</v>
      </c>
      <c r="I55" s="72">
        <f>SUM(H56:H58)</f>
        <v>0</v>
      </c>
      <c r="J55" s="34"/>
      <c r="K55" s="34"/>
    </row>
    <row r="56" spans="1:11" s="22" customFormat="1" ht="13" x14ac:dyDescent="0.25">
      <c r="A56" s="10" t="s">
        <v>187</v>
      </c>
      <c r="B56" s="10" t="s">
        <v>188</v>
      </c>
      <c r="C56" s="57"/>
      <c r="D56" s="57"/>
      <c r="E56" s="8">
        <v>0</v>
      </c>
      <c r="F56" s="132" t="s">
        <v>66</v>
      </c>
      <c r="G56" s="61">
        <f t="shared" ref="G56:G58" si="10">C56*D56*E56</f>
        <v>0</v>
      </c>
      <c r="H56" s="127">
        <f t="shared" ref="H56:H58" si="11">IF(F56="Ja",G56*1.2,G56)</f>
        <v>0</v>
      </c>
      <c r="I56" s="64"/>
    </row>
    <row r="57" spans="1:11" s="22" customFormat="1" ht="13" x14ac:dyDescent="0.25">
      <c r="A57" s="10" t="s">
        <v>187</v>
      </c>
      <c r="B57" s="10" t="s">
        <v>188</v>
      </c>
      <c r="C57" s="57"/>
      <c r="D57" s="57"/>
      <c r="E57" s="8">
        <v>0</v>
      </c>
      <c r="F57" s="132" t="s">
        <v>66</v>
      </c>
      <c r="G57" s="61">
        <f t="shared" si="10"/>
        <v>0</v>
      </c>
      <c r="H57" s="127">
        <f t="shared" si="11"/>
        <v>0</v>
      </c>
      <c r="I57" s="65"/>
    </row>
    <row r="58" spans="1:11" s="22" customFormat="1" ht="13" x14ac:dyDescent="0.25">
      <c r="A58" s="10" t="s">
        <v>187</v>
      </c>
      <c r="B58" s="10" t="s">
        <v>188</v>
      </c>
      <c r="C58" s="57"/>
      <c r="D58" s="57"/>
      <c r="E58" s="8">
        <v>0</v>
      </c>
      <c r="F58" s="132" t="s">
        <v>66</v>
      </c>
      <c r="G58" s="61">
        <f t="shared" si="10"/>
        <v>0</v>
      </c>
      <c r="H58" s="127">
        <f t="shared" si="11"/>
        <v>0</v>
      </c>
      <c r="I58" s="63"/>
    </row>
    <row r="59" spans="1:11" s="22" customFormat="1" ht="22.5" customHeight="1" x14ac:dyDescent="0.25">
      <c r="A59" s="118"/>
      <c r="B59" s="118"/>
      <c r="C59" s="119"/>
      <c r="D59" s="119"/>
      <c r="E59" s="120"/>
      <c r="F59" s="133"/>
      <c r="G59" s="121"/>
      <c r="H59" s="122"/>
      <c r="I59" s="21"/>
    </row>
    <row r="60" spans="1:11" s="33" customFormat="1" ht="36.75" customHeight="1" x14ac:dyDescent="0.35">
      <c r="A60" s="185" t="s">
        <v>227</v>
      </c>
      <c r="B60" s="186"/>
      <c r="C60" s="186"/>
      <c r="D60" s="186"/>
      <c r="E60" s="186"/>
      <c r="F60" s="186"/>
      <c r="G60" s="186"/>
      <c r="H60" s="187"/>
      <c r="I60" s="144">
        <f>SUM(I62+I67)</f>
        <v>0</v>
      </c>
    </row>
    <row r="61" spans="1:11" customFormat="1" ht="31.5" customHeight="1" x14ac:dyDescent="0.25">
      <c r="A61" s="221" t="s">
        <v>212</v>
      </c>
      <c r="B61" s="221"/>
      <c r="C61" s="221"/>
      <c r="D61" s="221"/>
      <c r="E61" s="221"/>
      <c r="F61" s="221"/>
      <c r="G61" s="221"/>
      <c r="H61" s="221"/>
      <c r="I61" s="221"/>
      <c r="J61" s="22"/>
      <c r="K61" s="22"/>
    </row>
    <row r="62" spans="1:11" s="1" customFormat="1" ht="38.5" x14ac:dyDescent="0.3">
      <c r="A62" s="194" t="s">
        <v>64</v>
      </c>
      <c r="B62" s="195"/>
      <c r="C62" s="126" t="s">
        <v>229</v>
      </c>
      <c r="D62" s="126" t="s">
        <v>230</v>
      </c>
      <c r="E62" s="188" t="s">
        <v>197</v>
      </c>
      <c r="F62" s="189"/>
      <c r="G62" s="192" t="s">
        <v>228</v>
      </c>
      <c r="H62" s="193"/>
      <c r="I62" s="124">
        <f>SUM(H63:H65)</f>
        <v>0</v>
      </c>
      <c r="J62" s="34"/>
      <c r="K62" s="34"/>
    </row>
    <row r="63" spans="1:11" s="22" customFormat="1" ht="12.75" customHeight="1" x14ac:dyDescent="0.25">
      <c r="A63" s="10" t="s">
        <v>189</v>
      </c>
      <c r="B63" s="44"/>
      <c r="C63" s="56"/>
      <c r="D63" s="51"/>
      <c r="E63" s="190"/>
      <c r="F63" s="191"/>
      <c r="G63" s="162"/>
      <c r="H63" s="159">
        <v>0</v>
      </c>
      <c r="I63" s="152"/>
    </row>
    <row r="64" spans="1:11" s="22" customFormat="1" ht="12.75" customHeight="1" x14ac:dyDescent="0.25">
      <c r="A64" s="10" t="s">
        <v>189</v>
      </c>
      <c r="B64" s="44"/>
      <c r="C64" s="57"/>
      <c r="D64" s="52"/>
      <c r="E64" s="190"/>
      <c r="F64" s="191"/>
      <c r="G64" s="160"/>
      <c r="H64" s="159">
        <v>0</v>
      </c>
      <c r="I64" s="153"/>
    </row>
    <row r="65" spans="1:11" s="22" customFormat="1" ht="12.75" customHeight="1" x14ac:dyDescent="0.25">
      <c r="A65" s="10" t="s">
        <v>189</v>
      </c>
      <c r="B65" s="44"/>
      <c r="C65" s="57"/>
      <c r="D65" s="52"/>
      <c r="E65" s="190"/>
      <c r="F65" s="191"/>
      <c r="G65" s="162"/>
      <c r="H65" s="159">
        <v>0</v>
      </c>
      <c r="I65" s="154"/>
    </row>
    <row r="66" spans="1:11" s="22" customFormat="1" ht="13" x14ac:dyDescent="0.25">
      <c r="A66" s="36"/>
      <c r="B66" s="36"/>
      <c r="C66" s="55"/>
      <c r="D66" s="53"/>
      <c r="E66" s="37"/>
      <c r="F66" s="123"/>
      <c r="H66" s="37"/>
      <c r="I66" s="38"/>
    </row>
    <row r="67" spans="1:11" s="33" customFormat="1" ht="38.5" x14ac:dyDescent="0.3">
      <c r="A67" s="208" t="s">
        <v>200</v>
      </c>
      <c r="B67" s="209"/>
      <c r="C67" s="126" t="s">
        <v>229</v>
      </c>
      <c r="D67" s="126" t="s">
        <v>230</v>
      </c>
      <c r="E67" s="188" t="s">
        <v>196</v>
      </c>
      <c r="F67" s="189"/>
      <c r="G67" s="192" t="s">
        <v>228</v>
      </c>
      <c r="H67" s="193"/>
      <c r="I67" s="124">
        <f>SUM(H68:H70)</f>
        <v>0</v>
      </c>
    </row>
    <row r="68" spans="1:11" s="22" customFormat="1" ht="13" x14ac:dyDescent="0.25">
      <c r="A68" s="10" t="s">
        <v>189</v>
      </c>
      <c r="B68" s="10"/>
      <c r="C68" s="57"/>
      <c r="D68" s="52"/>
      <c r="E68" s="190"/>
      <c r="F68" s="191"/>
      <c r="G68" s="162"/>
      <c r="H68" s="159">
        <v>0</v>
      </c>
      <c r="I68" s="155"/>
    </row>
    <row r="69" spans="1:11" s="22" customFormat="1" ht="13" x14ac:dyDescent="0.25">
      <c r="A69" s="10" t="s">
        <v>189</v>
      </c>
      <c r="B69" s="10"/>
      <c r="C69" s="57"/>
      <c r="D69" s="52"/>
      <c r="E69" s="190"/>
      <c r="F69" s="191"/>
      <c r="G69" s="162"/>
      <c r="H69" s="159">
        <v>0</v>
      </c>
      <c r="I69" s="156"/>
    </row>
    <row r="70" spans="1:11" s="22" customFormat="1" ht="13" x14ac:dyDescent="0.25">
      <c r="A70" s="10" t="s">
        <v>189</v>
      </c>
      <c r="B70" s="10"/>
      <c r="C70" s="57"/>
      <c r="D70" s="52"/>
      <c r="E70" s="190"/>
      <c r="F70" s="191"/>
      <c r="G70" s="162"/>
      <c r="H70" s="159">
        <v>0</v>
      </c>
      <c r="I70" s="157"/>
    </row>
    <row r="71" spans="1:11" s="22" customFormat="1" ht="22.5" customHeight="1" x14ac:dyDescent="0.25">
      <c r="A71" s="118"/>
      <c r="B71" s="118"/>
      <c r="C71" s="119"/>
      <c r="D71" s="119"/>
      <c r="E71" s="120"/>
      <c r="F71" s="133"/>
      <c r="G71" s="121"/>
      <c r="H71" s="122"/>
      <c r="I71" s="21"/>
    </row>
    <row r="72" spans="1:11" s="1" customFormat="1" ht="30.75" customHeight="1" x14ac:dyDescent="0.3">
      <c r="A72" s="198" t="s">
        <v>217</v>
      </c>
      <c r="B72" s="198"/>
      <c r="C72" s="198"/>
      <c r="D72" s="198"/>
      <c r="E72" s="198"/>
      <c r="F72" s="198"/>
      <c r="G72" s="198"/>
      <c r="H72" s="198"/>
      <c r="I72" s="135"/>
      <c r="J72" s="34"/>
      <c r="K72" s="34"/>
    </row>
    <row r="73" spans="1:11" s="1" customFormat="1" ht="13.5" thickBot="1" x14ac:dyDescent="0.35">
      <c r="A73" s="39"/>
      <c r="B73" s="40"/>
      <c r="C73" s="54"/>
      <c r="D73" s="54"/>
      <c r="E73" s="59"/>
      <c r="F73" s="131"/>
      <c r="G73" s="35"/>
      <c r="H73" s="35"/>
      <c r="I73" s="41"/>
      <c r="J73" s="34"/>
      <c r="K73" s="34"/>
    </row>
    <row r="74" spans="1:11" x14ac:dyDescent="0.3">
      <c r="A74" s="199"/>
      <c r="B74" s="200"/>
      <c r="C74" s="200"/>
      <c r="D74" s="200"/>
      <c r="E74" s="200"/>
      <c r="F74" s="200"/>
      <c r="G74" s="200"/>
      <c r="H74" s="201"/>
    </row>
    <row r="75" spans="1:11" x14ac:dyDescent="0.3">
      <c r="A75" s="202"/>
      <c r="B75" s="203"/>
      <c r="C75" s="203"/>
      <c r="D75" s="203"/>
      <c r="E75" s="203"/>
      <c r="F75" s="203"/>
      <c r="G75" s="203"/>
      <c r="H75" s="204"/>
    </row>
    <row r="76" spans="1:11" x14ac:dyDescent="0.3">
      <c r="A76" s="202"/>
      <c r="B76" s="203"/>
      <c r="C76" s="203"/>
      <c r="D76" s="203"/>
      <c r="E76" s="203"/>
      <c r="F76" s="203"/>
      <c r="G76" s="203"/>
      <c r="H76" s="204"/>
    </row>
    <row r="77" spans="1:11" x14ac:dyDescent="0.3">
      <c r="A77" s="202"/>
      <c r="B77" s="203"/>
      <c r="C77" s="203"/>
      <c r="D77" s="203"/>
      <c r="E77" s="203"/>
      <c r="F77" s="203"/>
      <c r="G77" s="203"/>
      <c r="H77" s="204"/>
    </row>
    <row r="78" spans="1:11" ht="14.5" thickBot="1" x14ac:dyDescent="0.35">
      <c r="A78" s="205"/>
      <c r="B78" s="206"/>
      <c r="C78" s="206"/>
      <c r="D78" s="206"/>
      <c r="E78" s="206"/>
      <c r="F78" s="206"/>
      <c r="G78" s="206"/>
      <c r="H78" s="207"/>
    </row>
  </sheetData>
  <sheetProtection formatCells="0" formatColumns="0" formatRows="0" insertColumns="0" insertRows="0" insertHyperlinks="0" deleteColumns="0" deleteRows="0" sort="0" autoFilter="0" pivotTables="0"/>
  <mergeCells count="30">
    <mergeCell ref="E65:F65"/>
    <mergeCell ref="E68:F68"/>
    <mergeCell ref="B5:G5"/>
    <mergeCell ref="B7:G7"/>
    <mergeCell ref="B11:D11"/>
    <mergeCell ref="A12:H12"/>
    <mergeCell ref="A61:I61"/>
    <mergeCell ref="A45:H45"/>
    <mergeCell ref="A20:B20"/>
    <mergeCell ref="A24:B24"/>
    <mergeCell ref="A14:B14"/>
    <mergeCell ref="A40:B40"/>
    <mergeCell ref="A28:B28"/>
    <mergeCell ref="A72:H72"/>
    <mergeCell ref="A74:H78"/>
    <mergeCell ref="E69:F69"/>
    <mergeCell ref="E70:F70"/>
    <mergeCell ref="G67:H67"/>
    <mergeCell ref="E67:F67"/>
    <mergeCell ref="A67:B67"/>
    <mergeCell ref="A3:I3"/>
    <mergeCell ref="A60:H60"/>
    <mergeCell ref="E62:F62"/>
    <mergeCell ref="E63:F63"/>
    <mergeCell ref="E64:F64"/>
    <mergeCell ref="G62:H62"/>
    <mergeCell ref="A62:B62"/>
    <mergeCell ref="A47:B47"/>
    <mergeCell ref="A55:B55"/>
    <mergeCell ref="A33:B33"/>
  </mergeCells>
  <dataValidations xWindow="131" yWindow="559" count="16">
    <dataValidation allowBlank="1" showInputMessage="1" showErrorMessage="1" promptTitle="Künstlerische Honorare - Sonstig" prompt="z.B. Dirigent*innen, Solist*innen. Bitte tragen Sie die Bezeichnung manuell ein." sqref="A41:A43" xr:uid="{00000000-0002-0000-0000-000000000000}"/>
    <dataValidation allowBlank="1" showInputMessage="1" showErrorMessage="1" promptTitle="Honorarsatz indivuell" prompt="Bitte geben Sie den vereinbarten Honorarsatz ein." sqref="E41:E43" xr:uid="{00000000-0002-0000-0000-000001000000}"/>
    <dataValidation allowBlank="1" showInputMessage="1" showErrorMessage="1" promptTitle="Anzahl Einheiten" prompt="Eine Einheit kann ein Stundensatz sein oder z.B. eine Pauschale pro Dienst" sqref="D41:D43" xr:uid="{00000000-0002-0000-0000-000002000000}"/>
    <dataValidation allowBlank="1" showInputMessage="1" showErrorMessage="1" promptTitle="Komponist*in" prompt="Bitte tragen Sie den Namen der/des Komponist*in ein" sqref="A29:A32 A39" xr:uid="{00000000-0002-0000-0000-000003000000}"/>
    <dataValidation allowBlank="1" showInputMessage="1" showErrorMessage="1" promptTitle="Honorar Komposition" prompt="Bitte geben Sie den vereinbarten Honorarsatz ein. Beachten Sie die Honorarempfehlung im Beiblatt." sqref="E29:E31" xr:uid="{00000000-0002-0000-0000-000004000000}"/>
    <dataValidation allowBlank="1" showInputMessage="1" showErrorMessage="1" promptTitle="Einheiten" prompt="Stunden, Dienste oder Pauschalen" sqref="D47 D55 D33" xr:uid="{00000000-0002-0000-0000-000008000000}"/>
    <dataValidation allowBlank="1" showInputMessage="1" showErrorMessage="1" promptTitle="Honorar Musikvermittlung" prompt="Bitte geben Sie den vereinbarten Honorarsatz ein. Beachten Sie die Fair-Pay-Empfehlung (Honorarspanne)." sqref="E34:E37" xr:uid="{00000000-0002-0000-0000-000009000000}"/>
    <dataValidation allowBlank="1" showInputMessage="1" showErrorMessage="1" promptTitle="Honorar Musikvermittlung" prompt="Bitte geben Sie den vereinbarten Honorarsatz ein. Beachten Sie die Fair-Pay-Empfehlung (Untergrenze)." sqref="E38 E40:E43" xr:uid="{00000000-0002-0000-0000-00000A000000}"/>
    <dataValidation allowBlank="1" showInputMessage="1" showErrorMessage="1" promptTitle="Honorar Projektarbeit" prompt="Bitte geben Sie den vereinbarten Honorarsatz ein. Beachten Sie die Fair-Pay-Empfehlung (Honorarspanne)." sqref="E48:E53" xr:uid="{00000000-0002-0000-0000-00000B000000}"/>
    <dataValidation allowBlank="1" showInputMessage="1" showErrorMessage="1" promptTitle="Nichtkünstlerische Honorare - So" prompt="z.B. Buchhaltung, Live-Technik, Steuerberatung. Bitte tragen Sie die Bezeichnung manuell ein." sqref="A56:A58" xr:uid="{00000000-0002-0000-0000-00000C000000}"/>
    <dataValidation allowBlank="1" showInputMessage="1" showErrorMessage="1" promptTitle="Gehaltskosten" prompt="brutto inklusive Dienstgeberbeitrag" sqref="G62 G67" xr:uid="{00000000-0002-0000-0000-00000D000000}"/>
    <dataValidation allowBlank="1" showInputMessage="1" showErrorMessage="1" promptTitle="Kommentare" prompt="Optional: bitte erläutern Sie etwaige Abweichungen von den Fair-Pay-Empfehlungen in Ihrer Kalkulation." sqref="A74:H78" xr:uid="{00000000-0002-0000-0000-00000E000000}"/>
    <dataValidation allowBlank="1" showInputMessage="1" showErrorMessage="1" promptTitle="Künstlerische Honorare Ensemble" prompt="Bitte tragen Sie die Instrumentengruppe ein. z.B. Streicher, Oboe, Saxofon..." sqref="A25:A26 A21:A22" xr:uid="{00000000-0002-0000-0000-00000F000000}"/>
    <dataValidation allowBlank="1" showInputMessage="1" showErrorMessage="1" promptTitle="Gehälter nichtkünstlisch" prompt="Bitte tragen Sie die Tätigkeits-Bezeichnung laut Dienstvertrag manuell ein." sqref="A61 A68:A70" xr:uid="{00000000-0002-0000-0000-000010000000}"/>
    <dataValidation allowBlank="1" showInputMessage="1" showErrorMessage="1" promptTitle="Gehälter künstlerisch" prompt="Bitte tragen Sie die Tätigkeits-Bezeichnung laut Dienstvertrag manuell ein." sqref="A63:A65" xr:uid="{00000000-0002-0000-0000-000011000000}"/>
    <dataValidation allowBlank="1" showInputMessage="1" showErrorMessage="1" promptTitle="Gehaltsschema" prompt="Bitte eintragen, nach welchem Schema kalkuliert wurde inkl. Angaben zur Einstufung (z.B. Beschäftigungsgruppe)" sqref="E63:F63" xr:uid="{00000000-0002-0000-0000-000012000000}"/>
  </dataValidations>
  <printOptions gridLines="1"/>
  <pageMargins left="0.39370078740157483" right="0.39370078740157483" top="0.39370078740157483" bottom="0.59055118110236227" header="0.31496062992125984" footer="0.31496062992125984"/>
  <pageSetup paperSize="9" scale="84" fitToHeight="0" orientation="landscape" horizontalDpi="300" verticalDpi="300" r:id="rId1"/>
  <headerFooter>
    <oddFooter>&amp;L&amp;F&amp;R&amp;P von &amp;N</oddFooter>
  </headerFooter>
  <customProperties>
    <customPr name="layoutContexts" r:id="rId2"/>
    <customPr name="SaveUndoMode" r:id="rId3"/>
    <customPr name="screen" r:id="rId4"/>
  </customProperties>
  <extLst>
    <ext xmlns:x14="http://schemas.microsoft.com/office/spreadsheetml/2009/9/main" uri="{CCE6A557-97BC-4b89-ADB6-D9C93CAAB3DF}">
      <x14:dataValidations xmlns:xm="http://schemas.microsoft.com/office/excel/2006/main" xWindow="131" yWindow="559" count="4">
        <x14:dataValidation type="list" allowBlank="1" showInputMessage="1" showErrorMessage="1" xr:uid="{00000000-0002-0000-0000-000013000000}">
          <x14:formula1>
            <xm:f>GESPERRT!$A$2:$A$3</xm:f>
          </x14:formula1>
          <xm:sqref>F39 F41:F43 F56:F58 F21:F22 F48:F53 F25:F26 F29:F32 F15:F18</xm:sqref>
        </x14:dataValidation>
        <x14:dataValidation type="list" allowBlank="1" showInputMessage="1" showErrorMessage="1" xr:uid="{00000000-0002-0000-0000-000014000000}">
          <x14:formula1>
            <xm:f>GESPERRT!$B$13:$B$18</xm:f>
          </x14:formula1>
          <xm:sqref>D29:D31</xm:sqref>
        </x14:dataValidation>
        <x14:dataValidation type="list" allowBlank="1" showInputMessage="1" showErrorMessage="1" xr:uid="{00000000-0002-0000-0000-000015000000}">
          <x14:formula1>
            <xm:f>GESPERRT!$A$13:$A$25</xm:f>
          </x14:formula1>
          <xm:sqref>C29:C32 C39</xm:sqref>
        </x14:dataValidation>
        <x14:dataValidation type="list" allowBlank="1" showInputMessage="1" showErrorMessage="1" xr:uid="{00000000-0002-0000-0000-000016000000}">
          <x14:formula1>
            <xm:f>GESPERRT!$A$9:$A$10</xm:f>
          </x14:formula1>
          <xm:sqref>F61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1"/>
  <sheetViews>
    <sheetView workbookViewId="0">
      <selection activeCell="A2" sqref="A2"/>
    </sheetView>
  </sheetViews>
  <sheetFormatPr baseColWidth="10" defaultRowHeight="12.5" x14ac:dyDescent="0.25"/>
  <cols>
    <col min="1" max="1" width="42" customWidth="1"/>
    <col min="2" max="2" width="20.7265625" customWidth="1"/>
  </cols>
  <sheetData>
    <row r="1" spans="1:2" ht="22.5" customHeight="1" x14ac:dyDescent="0.25">
      <c r="A1" s="9" t="s">
        <v>194</v>
      </c>
    </row>
    <row r="2" spans="1:2" ht="13.5" x14ac:dyDescent="0.25">
      <c r="A2" s="88" t="s">
        <v>336</v>
      </c>
    </row>
    <row r="3" spans="1:2" ht="13.5" x14ac:dyDescent="0.25">
      <c r="A3" s="88"/>
    </row>
    <row r="4" spans="1:2" ht="14.5" x14ac:dyDescent="0.25">
      <c r="A4" s="80" t="s">
        <v>214</v>
      </c>
    </row>
    <row r="5" spans="1:2" ht="14.5" x14ac:dyDescent="0.25">
      <c r="A5" s="80" t="s">
        <v>215</v>
      </c>
    </row>
    <row r="7" spans="1:2" ht="14.5" x14ac:dyDescent="0.25">
      <c r="A7" s="96" t="s">
        <v>56</v>
      </c>
      <c r="B7" s="97" t="s">
        <v>77</v>
      </c>
    </row>
    <row r="8" spans="1:2" ht="14.5" x14ac:dyDescent="0.25">
      <c r="A8" s="93" t="s">
        <v>87</v>
      </c>
      <c r="B8" s="94">
        <v>820</v>
      </c>
    </row>
    <row r="9" spans="1:2" ht="14.5" x14ac:dyDescent="0.25">
      <c r="A9" s="93" t="s">
        <v>88</v>
      </c>
      <c r="B9" s="94">
        <v>620</v>
      </c>
    </row>
    <row r="10" spans="1:2" ht="14.5" x14ac:dyDescent="0.25">
      <c r="A10" s="93" t="s">
        <v>89</v>
      </c>
      <c r="B10" s="94">
        <v>400</v>
      </c>
    </row>
    <row r="11" spans="1:2" ht="14.5" x14ac:dyDescent="0.25">
      <c r="A11" s="93"/>
      <c r="B11" s="95"/>
    </row>
    <row r="12" spans="1:2" ht="14.5" x14ac:dyDescent="0.25">
      <c r="A12" s="93" t="s">
        <v>90</v>
      </c>
      <c r="B12" s="94">
        <v>520</v>
      </c>
    </row>
    <row r="13" spans="1:2" ht="14.5" x14ac:dyDescent="0.25">
      <c r="A13" s="93" t="s">
        <v>91</v>
      </c>
      <c r="B13" s="94">
        <v>820</v>
      </c>
    </row>
    <row r="14" spans="1:2" ht="14.5" x14ac:dyDescent="0.25">
      <c r="A14" s="83"/>
      <c r="B14" s="83"/>
    </row>
    <row r="15" spans="1:2" ht="14.5" x14ac:dyDescent="0.25">
      <c r="A15" s="96" t="s">
        <v>57</v>
      </c>
      <c r="B15" s="97" t="s">
        <v>92</v>
      </c>
    </row>
    <row r="16" spans="1:2" ht="14.5" x14ac:dyDescent="0.25">
      <c r="A16" s="93" t="s">
        <v>58</v>
      </c>
      <c r="B16" s="95" t="s">
        <v>59</v>
      </c>
    </row>
    <row r="17" spans="1:2" ht="14.5" x14ac:dyDescent="0.25">
      <c r="A17" s="93" t="s">
        <v>60</v>
      </c>
      <c r="B17" s="95" t="s">
        <v>59</v>
      </c>
    </row>
    <row r="18" spans="1:2" ht="14.5" x14ac:dyDescent="0.25">
      <c r="A18" s="92"/>
      <c r="B18" s="95"/>
    </row>
    <row r="19" spans="1:2" ht="14.5" x14ac:dyDescent="0.25">
      <c r="A19" s="91" t="s">
        <v>93</v>
      </c>
    </row>
    <row r="20" spans="1:2" ht="14.5" x14ac:dyDescent="0.25">
      <c r="A20" s="91"/>
    </row>
    <row r="21" spans="1:2" ht="13" x14ac:dyDescent="0.25">
      <c r="A21" s="79" t="s">
        <v>76</v>
      </c>
    </row>
    <row r="22" spans="1:2" x14ac:dyDescent="0.25">
      <c r="A22" s="3" t="s">
        <v>216</v>
      </c>
    </row>
    <row r="23" spans="1:2" x14ac:dyDescent="0.25">
      <c r="A23" s="81" t="s">
        <v>84</v>
      </c>
    </row>
    <row r="25" spans="1:2" ht="14.5" x14ac:dyDescent="0.25">
      <c r="A25" s="91" t="s">
        <v>94</v>
      </c>
    </row>
    <row r="26" spans="1:2" ht="14.5" x14ac:dyDescent="0.25">
      <c r="A26" s="80" t="s">
        <v>95</v>
      </c>
    </row>
    <row r="27" spans="1:2" x14ac:dyDescent="0.25">
      <c r="A27" s="81" t="s">
        <v>96</v>
      </c>
    </row>
    <row r="28" spans="1:2" ht="14.5" x14ac:dyDescent="0.25">
      <c r="A28" s="80" t="s">
        <v>97</v>
      </c>
    </row>
    <row r="29" spans="1:2" x14ac:dyDescent="0.25">
      <c r="A29" s="81" t="s">
        <v>98</v>
      </c>
    </row>
    <row r="30" spans="1:2" ht="14.5" x14ac:dyDescent="0.35">
      <c r="A30" s="82" t="s">
        <v>99</v>
      </c>
    </row>
    <row r="31" spans="1:2" x14ac:dyDescent="0.25">
      <c r="A31" s="3" t="s">
        <v>100</v>
      </c>
    </row>
  </sheetData>
  <hyperlinks>
    <hyperlink ref="A23" r:id="rId1" display="http://www.musikergilde.at/de/beratung/ber__8.htm" xr:uid="{00000000-0004-0000-0300-000000000000}"/>
    <hyperlink ref="A27" r:id="rId2" xr:uid="{00000000-0004-0000-0300-000001000000}"/>
    <hyperlink ref="A29" r:id="rId3" xr:uid="{00000000-0004-0000-0300-000002000000}"/>
    <hyperlink ref="A31" r:id="rId4" xr:uid="{00000000-0004-0000-0300-000003000000}"/>
    <hyperlink ref="A22" r:id="rId5" xr:uid="{00000000-0004-0000-0300-000004000000}"/>
  </hyperlinks>
  <pageMargins left="0.7" right="0.7" top="0.78740157499999996" bottom="0.78740157499999996" header="0.3" footer="0.3"/>
  <pageSetup paperSize="9"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2"/>
  <sheetViews>
    <sheetView topLeftCell="A3" workbookViewId="0">
      <selection activeCell="G19" sqref="G19"/>
    </sheetView>
  </sheetViews>
  <sheetFormatPr baseColWidth="10" defaultRowHeight="12.5" x14ac:dyDescent="0.25"/>
  <cols>
    <col min="1" max="1" width="25.81640625" customWidth="1"/>
    <col min="2" max="2" width="21.453125" customWidth="1"/>
  </cols>
  <sheetData>
    <row r="1" spans="1:2" ht="17.5" x14ac:dyDescent="0.25">
      <c r="A1" s="9" t="s">
        <v>195</v>
      </c>
    </row>
    <row r="2" spans="1:2" ht="15.75" customHeight="1" x14ac:dyDescent="0.25">
      <c r="A2" s="88" t="s">
        <v>337</v>
      </c>
    </row>
    <row r="4" spans="1:2" ht="14.5" x14ac:dyDescent="0.25">
      <c r="A4" s="80" t="s">
        <v>213</v>
      </c>
    </row>
    <row r="5" spans="1:2" ht="14.5" x14ac:dyDescent="0.25">
      <c r="A5" s="80" t="s">
        <v>222</v>
      </c>
    </row>
    <row r="6" spans="1:2" ht="14.5" x14ac:dyDescent="0.25">
      <c r="A6" s="80" t="s">
        <v>223</v>
      </c>
    </row>
    <row r="7" spans="1:2" s="58" customFormat="1" ht="14.5" x14ac:dyDescent="0.25">
      <c r="A7" s="161" t="s">
        <v>232</v>
      </c>
    </row>
    <row r="8" spans="1:2" s="58" customFormat="1" ht="14.5" x14ac:dyDescent="0.25">
      <c r="A8" s="161" t="s">
        <v>233</v>
      </c>
    </row>
    <row r="9" spans="1:2" ht="14.5" x14ac:dyDescent="0.25">
      <c r="A9" s="80"/>
    </row>
    <row r="10" spans="1:2" ht="14.5" x14ac:dyDescent="0.25">
      <c r="A10" s="86" t="s">
        <v>221</v>
      </c>
      <c r="B10" s="87" t="s">
        <v>77</v>
      </c>
    </row>
    <row r="11" spans="1:2" ht="14.5" x14ac:dyDescent="0.25">
      <c r="A11" s="244" t="s">
        <v>78</v>
      </c>
      <c r="B11" s="245">
        <v>239.4</v>
      </c>
    </row>
    <row r="12" spans="1:2" ht="14.5" x14ac:dyDescent="0.25">
      <c r="A12" s="83" t="s">
        <v>79</v>
      </c>
      <c r="B12" s="84">
        <v>119.7</v>
      </c>
    </row>
    <row r="13" spans="1:2" ht="14.5" x14ac:dyDescent="0.25">
      <c r="A13" s="85"/>
      <c r="B13" s="85"/>
    </row>
    <row r="14" spans="1:2" ht="14.5" x14ac:dyDescent="0.25">
      <c r="A14" s="86" t="s">
        <v>80</v>
      </c>
      <c r="B14" s="87" t="s">
        <v>77</v>
      </c>
    </row>
    <row r="15" spans="1:2" ht="14.5" x14ac:dyDescent="0.25">
      <c r="A15" s="244" t="s">
        <v>81</v>
      </c>
      <c r="B15" s="245">
        <v>399</v>
      </c>
    </row>
    <row r="16" spans="1:2" ht="14.5" x14ac:dyDescent="0.25">
      <c r="A16" s="83" t="s">
        <v>79</v>
      </c>
      <c r="B16" s="84">
        <v>199.5</v>
      </c>
    </row>
    <row r="17" spans="1:2" ht="14.5" x14ac:dyDescent="0.25">
      <c r="A17" s="83" t="s">
        <v>82</v>
      </c>
      <c r="B17" s="84">
        <v>399</v>
      </c>
    </row>
    <row r="18" spans="1:2" ht="14.5" x14ac:dyDescent="0.25">
      <c r="A18" s="83" t="s">
        <v>83</v>
      </c>
      <c r="B18" s="84">
        <v>598.5</v>
      </c>
    </row>
    <row r="19" spans="1:2" ht="14.5" x14ac:dyDescent="0.25">
      <c r="A19" s="85"/>
      <c r="B19" s="85"/>
    </row>
    <row r="21" spans="1:2" ht="13" x14ac:dyDescent="0.25">
      <c r="A21" s="79" t="s">
        <v>76</v>
      </c>
    </row>
    <row r="22" spans="1:2" x14ac:dyDescent="0.25">
      <c r="A22" s="3" t="s">
        <v>224</v>
      </c>
    </row>
  </sheetData>
  <hyperlinks>
    <hyperlink ref="A22" r:id="rId1" xr:uid="{501153E9-F246-4AC7-91BC-C5E5FDB8A817}"/>
  </hyperlinks>
  <pageMargins left="0.7" right="0.7" top="0.78740157499999996" bottom="0.78740157499999996"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57"/>
  <sheetViews>
    <sheetView workbookViewId="0">
      <selection activeCell="A27" sqref="A27"/>
    </sheetView>
  </sheetViews>
  <sheetFormatPr baseColWidth="10" defaultRowHeight="12.5" x14ac:dyDescent="0.25"/>
  <cols>
    <col min="1" max="1" width="29" customWidth="1"/>
  </cols>
  <sheetData>
    <row r="1" spans="1:7" ht="18" x14ac:dyDescent="0.4">
      <c r="A1" s="5" t="s">
        <v>402</v>
      </c>
    </row>
    <row r="2" spans="1:7" s="90" customFormat="1" ht="13.5" x14ac:dyDescent="0.3">
      <c r="A2" s="89" t="s">
        <v>374</v>
      </c>
    </row>
    <row r="3" spans="1:7" x14ac:dyDescent="0.25">
      <c r="A3" t="s">
        <v>86</v>
      </c>
    </row>
    <row r="5" spans="1:7" ht="54" customHeight="1" x14ac:dyDescent="0.3">
      <c r="A5" s="222" t="s">
        <v>403</v>
      </c>
      <c r="B5" s="222"/>
      <c r="C5" s="222"/>
      <c r="D5" s="222"/>
      <c r="E5" s="222"/>
      <c r="F5" s="222"/>
      <c r="G5" s="222"/>
    </row>
    <row r="6" spans="1:7" ht="7" customHeight="1" x14ac:dyDescent="0.25">
      <c r="A6" s="172"/>
      <c r="B6" s="172"/>
      <c r="C6" s="172"/>
      <c r="D6" s="172"/>
      <c r="E6" s="172"/>
      <c r="F6" s="172"/>
      <c r="G6" s="172"/>
    </row>
    <row r="7" spans="1:7" ht="63" customHeight="1" x14ac:dyDescent="0.25">
      <c r="A7" s="222" t="s">
        <v>3</v>
      </c>
      <c r="B7" s="222"/>
      <c r="C7" s="222"/>
      <c r="D7" s="222"/>
      <c r="E7" s="222"/>
      <c r="F7" s="222"/>
      <c r="G7" s="222"/>
    </row>
    <row r="8" spans="1:7" ht="21" customHeight="1" x14ac:dyDescent="0.25">
      <c r="A8" s="2"/>
      <c r="B8" s="2"/>
      <c r="C8" s="2"/>
      <c r="D8" s="2"/>
      <c r="E8" s="2"/>
      <c r="F8" s="2"/>
      <c r="G8" s="2"/>
    </row>
    <row r="9" spans="1:7" ht="18" x14ac:dyDescent="0.4">
      <c r="A9" s="5" t="s">
        <v>404</v>
      </c>
    </row>
    <row r="11" spans="1:7" ht="26" x14ac:dyDescent="0.25">
      <c r="A11" s="176" t="s">
        <v>372</v>
      </c>
      <c r="B11" s="176" t="s">
        <v>373</v>
      </c>
      <c r="C11" s="176" t="s">
        <v>344</v>
      </c>
      <c r="D11" s="176" t="s">
        <v>345</v>
      </c>
      <c r="E11" s="176" t="s">
        <v>346</v>
      </c>
      <c r="F11" s="176" t="s">
        <v>347</v>
      </c>
    </row>
    <row r="12" spans="1:7" x14ac:dyDescent="0.25">
      <c r="A12" s="66" t="s">
        <v>348</v>
      </c>
      <c r="B12" s="66" t="s">
        <v>349</v>
      </c>
      <c r="C12" s="66" t="s">
        <v>350</v>
      </c>
      <c r="D12" s="66" t="s">
        <v>351</v>
      </c>
      <c r="E12" s="66" t="s">
        <v>352</v>
      </c>
      <c r="F12" s="66" t="s">
        <v>353</v>
      </c>
    </row>
    <row r="13" spans="1:7" ht="13" x14ac:dyDescent="0.25">
      <c r="A13" s="66"/>
      <c r="B13" s="177" t="s">
        <v>354</v>
      </c>
      <c r="C13" s="177" t="s">
        <v>355</v>
      </c>
      <c r="D13" s="177" t="s">
        <v>356</v>
      </c>
      <c r="E13" s="177" t="s">
        <v>357</v>
      </c>
      <c r="F13" s="177" t="s">
        <v>350</v>
      </c>
    </row>
    <row r="14" spans="1:7" x14ac:dyDescent="0.25">
      <c r="A14" s="66"/>
      <c r="B14" s="66"/>
      <c r="C14" s="66"/>
      <c r="D14" s="66"/>
      <c r="E14" s="66"/>
      <c r="F14" s="66"/>
    </row>
    <row r="15" spans="1:7" x14ac:dyDescent="0.25">
      <c r="A15" s="66" t="s">
        <v>358</v>
      </c>
      <c r="B15" s="66" t="s">
        <v>349</v>
      </c>
      <c r="C15" s="66" t="s">
        <v>357</v>
      </c>
      <c r="D15" s="66" t="s">
        <v>359</v>
      </c>
      <c r="E15" s="66" t="s">
        <v>350</v>
      </c>
      <c r="F15" s="66" t="s">
        <v>351</v>
      </c>
    </row>
    <row r="16" spans="1:7" ht="13" x14ac:dyDescent="0.25">
      <c r="A16" s="66"/>
      <c r="B16" s="177" t="s">
        <v>354</v>
      </c>
      <c r="C16" s="177" t="s">
        <v>360</v>
      </c>
      <c r="D16" s="177" t="s">
        <v>361</v>
      </c>
      <c r="E16" s="177" t="s">
        <v>355</v>
      </c>
      <c r="F16" s="177" t="s">
        <v>356</v>
      </c>
    </row>
    <row r="17" spans="1:6" x14ac:dyDescent="0.25">
      <c r="A17" s="66"/>
      <c r="B17" s="66"/>
      <c r="C17" s="66"/>
      <c r="D17" s="66"/>
      <c r="E17" s="66"/>
      <c r="F17" s="66"/>
    </row>
    <row r="18" spans="1:6" x14ac:dyDescent="0.25">
      <c r="A18" s="66" t="s">
        <v>362</v>
      </c>
      <c r="B18" s="66" t="s">
        <v>349</v>
      </c>
      <c r="C18" s="66" t="s">
        <v>356</v>
      </c>
      <c r="D18" s="66" t="s">
        <v>363</v>
      </c>
      <c r="E18" s="66" t="s">
        <v>357</v>
      </c>
      <c r="F18" s="66" t="s">
        <v>359</v>
      </c>
    </row>
    <row r="19" spans="1:6" ht="13" x14ac:dyDescent="0.25">
      <c r="A19" s="66"/>
      <c r="B19" s="177" t="s">
        <v>354</v>
      </c>
      <c r="C19" s="177" t="s">
        <v>364</v>
      </c>
      <c r="D19" s="177" t="s">
        <v>365</v>
      </c>
      <c r="E19" s="177" t="s">
        <v>360</v>
      </c>
      <c r="F19" s="177" t="s">
        <v>361</v>
      </c>
    </row>
    <row r="20" spans="1:6" x14ac:dyDescent="0.25">
      <c r="A20" s="66"/>
      <c r="B20" s="66"/>
      <c r="C20" s="66"/>
      <c r="D20" s="66"/>
      <c r="E20" s="66"/>
      <c r="F20" s="66"/>
    </row>
    <row r="21" spans="1:6" ht="25" x14ac:dyDescent="0.25">
      <c r="A21" s="66" t="s">
        <v>366</v>
      </c>
      <c r="B21" s="66" t="s">
        <v>349</v>
      </c>
      <c r="C21" s="66" t="s">
        <v>355</v>
      </c>
      <c r="D21" s="66" t="s">
        <v>356</v>
      </c>
      <c r="E21" s="66" t="s">
        <v>357</v>
      </c>
      <c r="F21" s="66" t="s">
        <v>350</v>
      </c>
    </row>
    <row r="22" spans="1:6" ht="13" x14ac:dyDescent="0.25">
      <c r="A22" s="66"/>
      <c r="B22" s="177" t="s">
        <v>354</v>
      </c>
      <c r="C22" s="177" t="s">
        <v>367</v>
      </c>
      <c r="D22" s="177" t="s">
        <v>364</v>
      </c>
      <c r="E22" s="177" t="s">
        <v>360</v>
      </c>
      <c r="F22" s="177" t="s">
        <v>355</v>
      </c>
    </row>
    <row r="23" spans="1:6" x14ac:dyDescent="0.25">
      <c r="A23" s="66"/>
      <c r="B23" s="66"/>
      <c r="C23" s="66"/>
      <c r="D23" s="66"/>
      <c r="E23" s="66"/>
      <c r="F23" s="66"/>
    </row>
    <row r="24" spans="1:6" x14ac:dyDescent="0.25">
      <c r="A24" s="66" t="s">
        <v>368</v>
      </c>
      <c r="B24" s="66" t="s">
        <v>349</v>
      </c>
      <c r="C24" s="66" t="s">
        <v>365</v>
      </c>
      <c r="D24" s="66" t="s">
        <v>369</v>
      </c>
      <c r="E24" s="66" t="s">
        <v>355</v>
      </c>
      <c r="F24" s="66" t="s">
        <v>363</v>
      </c>
    </row>
    <row r="25" spans="1:6" ht="13" x14ac:dyDescent="0.25">
      <c r="A25" s="66"/>
      <c r="B25" s="177" t="s">
        <v>354</v>
      </c>
      <c r="C25" s="177" t="s">
        <v>370</v>
      </c>
      <c r="D25" s="177" t="s">
        <v>371</v>
      </c>
      <c r="E25" s="177" t="s">
        <v>367</v>
      </c>
      <c r="F25" s="177" t="s">
        <v>365</v>
      </c>
    </row>
    <row r="27" spans="1:6" ht="13" x14ac:dyDescent="0.3">
      <c r="A27" s="243" t="s">
        <v>423</v>
      </c>
    </row>
    <row r="28" spans="1:6" ht="13" x14ac:dyDescent="0.3">
      <c r="A28" s="243"/>
    </row>
    <row r="29" spans="1:6" ht="13" x14ac:dyDescent="0.3">
      <c r="A29" s="242" t="s">
        <v>422</v>
      </c>
    </row>
    <row r="31" spans="1:6" ht="13" x14ac:dyDescent="0.3">
      <c r="A31" s="1" t="s">
        <v>407</v>
      </c>
    </row>
    <row r="32" spans="1:6" ht="13" x14ac:dyDescent="0.3">
      <c r="A32" t="s">
        <v>408</v>
      </c>
    </row>
    <row r="33" spans="1:1" ht="13" x14ac:dyDescent="0.3">
      <c r="A33" t="s">
        <v>409</v>
      </c>
    </row>
    <row r="35" spans="1:1" ht="13" x14ac:dyDescent="0.3">
      <c r="A35" s="1" t="s">
        <v>410</v>
      </c>
    </row>
    <row r="36" spans="1:1" ht="13" x14ac:dyDescent="0.3">
      <c r="A36" t="s">
        <v>411</v>
      </c>
    </row>
    <row r="37" spans="1:1" ht="13" x14ac:dyDescent="0.3">
      <c r="A37" t="s">
        <v>412</v>
      </c>
    </row>
    <row r="39" spans="1:1" ht="13" x14ac:dyDescent="0.3">
      <c r="A39" s="1" t="s">
        <v>413</v>
      </c>
    </row>
    <row r="40" spans="1:1" ht="13" x14ac:dyDescent="0.3">
      <c r="A40" t="s">
        <v>414</v>
      </c>
    </row>
    <row r="41" spans="1:1" ht="13" x14ac:dyDescent="0.3">
      <c r="A41" t="s">
        <v>415</v>
      </c>
    </row>
    <row r="43" spans="1:1" ht="13" x14ac:dyDescent="0.3">
      <c r="A43" s="1" t="s">
        <v>416</v>
      </c>
    </row>
    <row r="44" spans="1:1" ht="13" x14ac:dyDescent="0.3">
      <c r="A44" t="s">
        <v>417</v>
      </c>
    </row>
    <row r="45" spans="1:1" ht="13" x14ac:dyDescent="0.3">
      <c r="A45" t="s">
        <v>418</v>
      </c>
    </row>
    <row r="47" spans="1:1" ht="13" x14ac:dyDescent="0.3">
      <c r="A47" s="1" t="s">
        <v>419</v>
      </c>
    </row>
    <row r="48" spans="1:1" ht="13" x14ac:dyDescent="0.3">
      <c r="A48" t="s">
        <v>420</v>
      </c>
    </row>
    <row r="49" spans="1:2" ht="13" x14ac:dyDescent="0.3">
      <c r="A49" t="s">
        <v>421</v>
      </c>
    </row>
    <row r="51" spans="1:2" ht="18" x14ac:dyDescent="0.4">
      <c r="A51" s="5" t="s">
        <v>405</v>
      </c>
    </row>
    <row r="53" spans="1:2" ht="25" x14ac:dyDescent="0.25">
      <c r="A53" s="66" t="s">
        <v>101</v>
      </c>
      <c r="B53" s="177" t="s">
        <v>350</v>
      </c>
    </row>
    <row r="54" spans="1:2" ht="26" x14ac:dyDescent="0.25">
      <c r="A54" s="66" t="s">
        <v>375</v>
      </c>
      <c r="B54" s="177" t="s">
        <v>376</v>
      </c>
    </row>
    <row r="56" spans="1:2" ht="13" x14ac:dyDescent="0.25">
      <c r="A56" s="79" t="s">
        <v>85</v>
      </c>
    </row>
    <row r="57" spans="1:2" x14ac:dyDescent="0.25">
      <c r="A57" s="81" t="s">
        <v>121</v>
      </c>
    </row>
  </sheetData>
  <mergeCells count="2">
    <mergeCell ref="A5:G5"/>
    <mergeCell ref="A7:G7"/>
  </mergeCells>
  <hyperlinks>
    <hyperlink ref="A57" r:id="rId1" display="http://www.austriancomposers.com/" xr:uid="{00000000-0004-0000-0400-000001000000}"/>
  </hyperlinks>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8"/>
  <sheetViews>
    <sheetView workbookViewId="0">
      <selection activeCell="E10" sqref="E10"/>
    </sheetView>
  </sheetViews>
  <sheetFormatPr baseColWidth="10" defaultRowHeight="12.5" x14ac:dyDescent="0.25"/>
  <cols>
    <col min="1" max="1" width="74.7265625" customWidth="1"/>
    <col min="2" max="2" width="34.453125" customWidth="1"/>
  </cols>
  <sheetData>
    <row r="1" spans="1:2" ht="17.5" x14ac:dyDescent="0.4">
      <c r="A1" s="109" t="s">
        <v>234</v>
      </c>
    </row>
    <row r="2" spans="1:2" ht="13.5" x14ac:dyDescent="0.3">
      <c r="A2" s="89" t="s">
        <v>406</v>
      </c>
    </row>
    <row r="4" spans="1:2" ht="38.25" customHeight="1" x14ac:dyDescent="0.25">
      <c r="A4" s="224" t="s">
        <v>124</v>
      </c>
      <c r="B4" s="224"/>
    </row>
    <row r="6" spans="1:2" ht="14" x14ac:dyDescent="0.25">
      <c r="A6" s="114" t="s">
        <v>140</v>
      </c>
      <c r="B6" s="115" t="s">
        <v>139</v>
      </c>
    </row>
    <row r="7" spans="1:2" ht="4.5" customHeight="1" x14ac:dyDescent="0.25">
      <c r="A7" s="67"/>
      <c r="B7" s="67"/>
    </row>
    <row r="8" spans="1:2" ht="13" x14ac:dyDescent="0.3">
      <c r="A8" s="110" t="s">
        <v>122</v>
      </c>
      <c r="B8" s="111" t="s">
        <v>126</v>
      </c>
    </row>
    <row r="9" spans="1:2" ht="25" x14ac:dyDescent="0.25">
      <c r="A9" s="66" t="s">
        <v>125</v>
      </c>
      <c r="B9" s="113" t="s">
        <v>127</v>
      </c>
    </row>
    <row r="10" spans="1:2" ht="13" x14ac:dyDescent="0.3">
      <c r="A10" s="223" t="s">
        <v>123</v>
      </c>
      <c r="B10" s="111" t="s">
        <v>128</v>
      </c>
    </row>
    <row r="11" spans="1:2" x14ac:dyDescent="0.25">
      <c r="A11" s="223"/>
      <c r="B11" s="112" t="s">
        <v>130</v>
      </c>
    </row>
    <row r="12" spans="1:2" x14ac:dyDescent="0.25">
      <c r="A12" s="223"/>
      <c r="B12" s="112" t="s">
        <v>129</v>
      </c>
    </row>
    <row r="13" spans="1:2" x14ac:dyDescent="0.25">
      <c r="A13" s="223"/>
      <c r="B13" s="112" t="s">
        <v>131</v>
      </c>
    </row>
    <row r="15" spans="1:2" ht="14" x14ac:dyDescent="0.25">
      <c r="A15" s="114" t="s">
        <v>141</v>
      </c>
      <c r="B15" s="115" t="s">
        <v>126</v>
      </c>
    </row>
    <row r="16" spans="1:2" ht="4.5" customHeight="1" x14ac:dyDescent="0.25">
      <c r="A16" s="67"/>
      <c r="B16" s="67"/>
    </row>
    <row r="17" spans="1:2" ht="13" x14ac:dyDescent="0.3">
      <c r="A17" s="110" t="s">
        <v>132</v>
      </c>
      <c r="B17" s="113" t="s">
        <v>134</v>
      </c>
    </row>
    <row r="18" spans="1:2" x14ac:dyDescent="0.25">
      <c r="A18" s="116" t="s">
        <v>133</v>
      </c>
      <c r="B18" s="67"/>
    </row>
    <row r="19" spans="1:2" x14ac:dyDescent="0.25">
      <c r="A19" s="67"/>
      <c r="B19" s="67"/>
    </row>
    <row r="20" spans="1:2" ht="13" x14ac:dyDescent="0.3">
      <c r="A20" s="110" t="s">
        <v>151</v>
      </c>
      <c r="B20" s="98" t="s">
        <v>136</v>
      </c>
    </row>
    <row r="21" spans="1:2" ht="25" x14ac:dyDescent="0.25">
      <c r="A21" s="66" t="s">
        <v>137</v>
      </c>
      <c r="B21" s="67"/>
    </row>
    <row r="22" spans="1:2" x14ac:dyDescent="0.25">
      <c r="A22" s="116" t="s">
        <v>135</v>
      </c>
      <c r="B22" s="67"/>
    </row>
    <row r="24" spans="1:2" ht="13" x14ac:dyDescent="0.25">
      <c r="A24" s="117" t="s">
        <v>150</v>
      </c>
      <c r="B24" s="98" t="s">
        <v>343</v>
      </c>
    </row>
    <row r="25" spans="1:2" x14ac:dyDescent="0.25">
      <c r="A25" s="116"/>
      <c r="B25" s="98"/>
    </row>
    <row r="26" spans="1:2" ht="14" x14ac:dyDescent="0.25">
      <c r="A26" s="114" t="s">
        <v>138</v>
      </c>
      <c r="B26" s="115" t="s">
        <v>126</v>
      </c>
    </row>
    <row r="27" spans="1:2" ht="4.5" customHeight="1" x14ac:dyDescent="0.25">
      <c r="A27" s="67"/>
      <c r="B27" s="67"/>
    </row>
    <row r="28" spans="1:2" ht="13" x14ac:dyDescent="0.25">
      <c r="A28" s="117" t="s">
        <v>143</v>
      </c>
      <c r="B28" s="98" t="s">
        <v>142</v>
      </c>
    </row>
    <row r="30" spans="1:2" ht="14" x14ac:dyDescent="0.25">
      <c r="A30" s="114" t="s">
        <v>144</v>
      </c>
      <c r="B30" s="115"/>
    </row>
    <row r="31" spans="1:2" ht="4.5" customHeight="1" x14ac:dyDescent="0.25">
      <c r="A31" s="67"/>
      <c r="B31" s="67"/>
    </row>
    <row r="32" spans="1:2" x14ac:dyDescent="0.25">
      <c r="A32" s="116" t="s">
        <v>145</v>
      </c>
      <c r="B32" s="98" t="s">
        <v>146</v>
      </c>
    </row>
    <row r="33" spans="1:2" x14ac:dyDescent="0.25">
      <c r="A33" s="116" t="s">
        <v>147</v>
      </c>
      <c r="B33" s="98" t="s">
        <v>148</v>
      </c>
    </row>
    <row r="34" spans="1:2" x14ac:dyDescent="0.25">
      <c r="A34" s="116" t="s">
        <v>149</v>
      </c>
      <c r="B34" s="98" t="s">
        <v>148</v>
      </c>
    </row>
    <row r="37" spans="1:2" ht="13" x14ac:dyDescent="0.25">
      <c r="A37" s="79" t="s">
        <v>85</v>
      </c>
    </row>
    <row r="38" spans="1:2" x14ac:dyDescent="0.25">
      <c r="A38" s="3" t="s">
        <v>61</v>
      </c>
    </row>
  </sheetData>
  <mergeCells count="2">
    <mergeCell ref="A10:A13"/>
    <mergeCell ref="A4:B4"/>
  </mergeCells>
  <hyperlinks>
    <hyperlink ref="A38" r:id="rId1" xr:uid="{207142F0-9954-41B6-9B76-E6EE6BCA0A7C}"/>
  </hyperlinks>
  <pageMargins left="0.7" right="0.7" top="0.78740157499999996" bottom="0.78740157499999996"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29"/>
  <sheetViews>
    <sheetView topLeftCell="A7" workbookViewId="0">
      <selection activeCell="A16" sqref="A16"/>
    </sheetView>
  </sheetViews>
  <sheetFormatPr baseColWidth="10" defaultRowHeight="12.5" x14ac:dyDescent="0.25"/>
  <cols>
    <col min="1" max="1" width="53.1796875" customWidth="1"/>
    <col min="2" max="2" width="15.6328125" style="100" customWidth="1"/>
    <col min="3" max="3" width="21.453125" style="100" customWidth="1"/>
    <col min="4" max="4" width="20.453125" customWidth="1"/>
  </cols>
  <sheetData>
    <row r="1" spans="1:3" ht="22.5" x14ac:dyDescent="0.45">
      <c r="A1" s="99" t="s">
        <v>102</v>
      </c>
    </row>
    <row r="2" spans="1:3" ht="14" x14ac:dyDescent="0.3">
      <c r="A2" s="101" t="s">
        <v>400</v>
      </c>
    </row>
    <row r="4" spans="1:3" ht="31.5" customHeight="1" x14ac:dyDescent="0.25">
      <c r="A4" s="233" t="s">
        <v>401</v>
      </c>
      <c r="B4" s="233"/>
      <c r="C4" s="233"/>
    </row>
    <row r="5" spans="1:3" ht="159.75" customHeight="1" x14ac:dyDescent="0.25">
      <c r="A5" s="233" t="s">
        <v>333</v>
      </c>
      <c r="B5" s="233"/>
      <c r="C5" s="233"/>
    </row>
    <row r="6" spans="1:3" ht="14.5" customHeight="1" x14ac:dyDescent="0.25">
      <c r="A6" s="170"/>
      <c r="B6" s="170"/>
      <c r="C6" s="170"/>
    </row>
    <row r="7" spans="1:3" ht="18" x14ac:dyDescent="0.4">
      <c r="A7" s="5" t="s">
        <v>393</v>
      </c>
      <c r="B7"/>
      <c r="C7"/>
    </row>
    <row r="8" spans="1:3" x14ac:dyDescent="0.25">
      <c r="B8"/>
      <c r="C8"/>
    </row>
    <row r="9" spans="1:3" ht="13" x14ac:dyDescent="0.25">
      <c r="A9" s="225" t="s">
        <v>397</v>
      </c>
      <c r="B9" s="176" t="s">
        <v>378</v>
      </c>
      <c r="C9" s="176" t="s">
        <v>380</v>
      </c>
    </row>
    <row r="10" spans="1:3" ht="20" customHeight="1" x14ac:dyDescent="0.25">
      <c r="A10" s="226"/>
      <c r="B10" s="178" t="s">
        <v>379</v>
      </c>
      <c r="C10" s="178" t="s">
        <v>381</v>
      </c>
    </row>
    <row r="11" spans="1:3" ht="27" customHeight="1" x14ac:dyDescent="0.25">
      <c r="A11" s="102" t="s">
        <v>67</v>
      </c>
      <c r="B11" s="98">
        <v>8</v>
      </c>
      <c r="C11" s="98" t="s">
        <v>382</v>
      </c>
    </row>
    <row r="12" spans="1:3" ht="18.5" customHeight="1" x14ac:dyDescent="0.25">
      <c r="A12" s="102" t="s">
        <v>68</v>
      </c>
      <c r="B12" s="98">
        <v>7</v>
      </c>
      <c r="C12" s="98" t="s">
        <v>383</v>
      </c>
    </row>
    <row r="13" spans="1:3" ht="27.5" customHeight="1" x14ac:dyDescent="0.25">
      <c r="A13" s="102" t="s">
        <v>394</v>
      </c>
      <c r="B13" s="98">
        <v>6</v>
      </c>
      <c r="C13" s="98" t="s">
        <v>384</v>
      </c>
    </row>
    <row r="14" spans="1:3" ht="30.5" customHeight="1" x14ac:dyDescent="0.3">
      <c r="A14" s="102" t="s">
        <v>395</v>
      </c>
      <c r="B14" s="98">
        <v>6</v>
      </c>
      <c r="C14" s="98" t="s">
        <v>385</v>
      </c>
    </row>
    <row r="15" spans="1:3" ht="20" customHeight="1" x14ac:dyDescent="0.25">
      <c r="A15" s="102" t="s">
        <v>69</v>
      </c>
      <c r="B15" s="98">
        <v>5</v>
      </c>
      <c r="C15" s="98" t="s">
        <v>386</v>
      </c>
    </row>
    <row r="16" spans="1:3" ht="25" x14ac:dyDescent="0.25">
      <c r="A16" s="102" t="s">
        <v>396</v>
      </c>
      <c r="B16" s="98">
        <v>1</v>
      </c>
      <c r="C16" s="98" t="s">
        <v>387</v>
      </c>
    </row>
    <row r="17" spans="1:3" x14ac:dyDescent="0.25">
      <c r="A17" s="179"/>
      <c r="B17" s="180"/>
      <c r="C17" s="180"/>
    </row>
    <row r="18" spans="1:3" x14ac:dyDescent="0.25">
      <c r="A18" s="179"/>
      <c r="B18" s="180"/>
      <c r="C18" s="180"/>
    </row>
    <row r="19" spans="1:3" ht="17.5" customHeight="1" x14ac:dyDescent="0.4">
      <c r="A19" s="5" t="s">
        <v>398</v>
      </c>
      <c r="C19"/>
    </row>
    <row r="20" spans="1:3" x14ac:dyDescent="0.25">
      <c r="B20"/>
      <c r="C20"/>
    </row>
    <row r="21" spans="1:3" ht="34" customHeight="1" x14ac:dyDescent="0.3">
      <c r="A21" s="231" t="s">
        <v>334</v>
      </c>
      <c r="B21" s="232"/>
      <c r="C21" s="181" t="s">
        <v>399</v>
      </c>
    </row>
    <row r="22" spans="1:3" ht="17.5" customHeight="1" x14ac:dyDescent="0.3">
      <c r="A22" s="229" t="s">
        <v>388</v>
      </c>
      <c r="B22" s="230"/>
      <c r="C22" s="182" t="s">
        <v>369</v>
      </c>
    </row>
    <row r="23" spans="1:3" ht="18.5" customHeight="1" x14ac:dyDescent="0.3">
      <c r="A23" s="227" t="s">
        <v>389</v>
      </c>
      <c r="B23" s="228"/>
      <c r="C23" s="182" t="s">
        <v>369</v>
      </c>
    </row>
    <row r="24" spans="1:3" ht="18" customHeight="1" x14ac:dyDescent="0.3">
      <c r="A24" s="227" t="s">
        <v>390</v>
      </c>
      <c r="B24" s="228"/>
      <c r="C24" s="182" t="s">
        <v>369</v>
      </c>
    </row>
    <row r="25" spans="1:3" ht="17" customHeight="1" x14ac:dyDescent="0.3">
      <c r="A25" s="227" t="s">
        <v>391</v>
      </c>
      <c r="B25" s="228"/>
      <c r="C25" s="182" t="s">
        <v>392</v>
      </c>
    </row>
    <row r="26" spans="1:3" ht="19.5" customHeight="1" x14ac:dyDescent="0.3">
      <c r="A26" s="227" t="s">
        <v>335</v>
      </c>
      <c r="B26" s="228"/>
      <c r="C26" s="182" t="s">
        <v>392</v>
      </c>
    </row>
    <row r="28" spans="1:3" ht="13" x14ac:dyDescent="0.25">
      <c r="A28" s="79" t="s">
        <v>85</v>
      </c>
    </row>
    <row r="29" spans="1:3" x14ac:dyDescent="0.25">
      <c r="A29" s="3" t="s">
        <v>377</v>
      </c>
    </row>
  </sheetData>
  <mergeCells count="9">
    <mergeCell ref="A4:C4"/>
    <mergeCell ref="A5:C5"/>
    <mergeCell ref="A9:A10"/>
    <mergeCell ref="A26:B26"/>
    <mergeCell ref="A25:B25"/>
    <mergeCell ref="A24:B24"/>
    <mergeCell ref="A23:B23"/>
    <mergeCell ref="A22:B22"/>
    <mergeCell ref="A21:B21"/>
  </mergeCells>
  <hyperlinks>
    <hyperlink ref="A29" r:id="rId1" xr:uid="{28E939C6-623A-468F-869E-4E29E78D473B}"/>
  </hyperlinks>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57"/>
  <sheetViews>
    <sheetView zoomScaleNormal="100" workbookViewId="0">
      <selection activeCell="D15" sqref="D15:D16"/>
    </sheetView>
  </sheetViews>
  <sheetFormatPr baseColWidth="10" defaultRowHeight="12.5" x14ac:dyDescent="0.25"/>
  <cols>
    <col min="2" max="2" width="38.453125" customWidth="1"/>
  </cols>
  <sheetData>
    <row r="1" spans="1:12" ht="17.5" x14ac:dyDescent="0.25">
      <c r="A1" s="9" t="s">
        <v>243</v>
      </c>
    </row>
    <row r="3" spans="1:12" ht="13" x14ac:dyDescent="0.3">
      <c r="A3" s="11" t="s">
        <v>10</v>
      </c>
    </row>
    <row r="5" spans="1:12" ht="13" x14ac:dyDescent="0.3">
      <c r="A5" s="1" t="s">
        <v>50</v>
      </c>
    </row>
    <row r="7" spans="1:12" ht="13" x14ac:dyDescent="0.25">
      <c r="A7" s="236"/>
      <c r="B7" s="12" t="s">
        <v>11</v>
      </c>
      <c r="C7" s="173" t="s">
        <v>244</v>
      </c>
      <c r="D7" s="173" t="s">
        <v>245</v>
      </c>
      <c r="E7" s="173" t="s">
        <v>246</v>
      </c>
      <c r="F7" s="173" t="s">
        <v>247</v>
      </c>
      <c r="G7" s="173" t="s">
        <v>248</v>
      </c>
      <c r="H7" s="173" t="s">
        <v>249</v>
      </c>
      <c r="I7" s="173" t="s">
        <v>250</v>
      </c>
      <c r="J7" s="173" t="s">
        <v>251</v>
      </c>
      <c r="K7" s="173" t="s">
        <v>252</v>
      </c>
      <c r="L7" s="173" t="s">
        <v>253</v>
      </c>
    </row>
    <row r="8" spans="1:12" ht="12.65" customHeight="1" x14ac:dyDescent="0.25">
      <c r="A8" s="237"/>
      <c r="B8" s="13" t="s">
        <v>12</v>
      </c>
      <c r="C8" s="171" t="s">
        <v>51</v>
      </c>
      <c r="D8" s="171" t="s">
        <v>52</v>
      </c>
      <c r="E8" s="171" t="s">
        <v>53</v>
      </c>
      <c r="F8" s="171" t="s">
        <v>54</v>
      </c>
      <c r="G8" s="171" t="s">
        <v>55</v>
      </c>
      <c r="H8" s="171" t="s">
        <v>242</v>
      </c>
      <c r="I8" s="171" t="s">
        <v>13</v>
      </c>
      <c r="J8" s="171" t="s">
        <v>14</v>
      </c>
      <c r="K8" s="171" t="s">
        <v>15</v>
      </c>
      <c r="L8" s="171" t="s">
        <v>254</v>
      </c>
    </row>
    <row r="9" spans="1:12" ht="38.25" customHeight="1" x14ac:dyDescent="0.25">
      <c r="A9" s="238">
        <v>1</v>
      </c>
      <c r="B9" s="240" t="s">
        <v>16</v>
      </c>
      <c r="C9" s="234" t="s">
        <v>255</v>
      </c>
      <c r="D9" s="234" t="s">
        <v>256</v>
      </c>
      <c r="E9" s="234" t="s">
        <v>257</v>
      </c>
      <c r="F9" s="234" t="s">
        <v>258</v>
      </c>
      <c r="G9" s="234" t="s">
        <v>259</v>
      </c>
      <c r="H9" s="234" t="s">
        <v>260</v>
      </c>
      <c r="I9" s="234" t="s">
        <v>261</v>
      </c>
      <c r="J9" s="234" t="s">
        <v>262</v>
      </c>
      <c r="K9" s="234" t="s">
        <v>263</v>
      </c>
      <c r="L9" s="234" t="s">
        <v>264</v>
      </c>
    </row>
    <row r="10" spans="1:12" ht="12.65" customHeight="1" x14ac:dyDescent="0.25">
      <c r="A10" s="239"/>
      <c r="B10" s="241"/>
      <c r="C10" s="235"/>
      <c r="D10" s="235"/>
      <c r="E10" s="235"/>
      <c r="F10" s="235"/>
      <c r="G10" s="235"/>
      <c r="H10" s="235"/>
      <c r="I10" s="235"/>
      <c r="J10" s="235"/>
      <c r="K10" s="235"/>
      <c r="L10" s="235"/>
    </row>
    <row r="11" spans="1:12" ht="12.65" customHeight="1" x14ac:dyDescent="0.25">
      <c r="A11" s="238">
        <v>2</v>
      </c>
      <c r="B11" s="174" t="s">
        <v>17</v>
      </c>
      <c r="C11" s="234" t="s">
        <v>265</v>
      </c>
      <c r="D11" s="234" t="s">
        <v>266</v>
      </c>
      <c r="E11" s="234" t="s">
        <v>267</v>
      </c>
      <c r="F11" s="234" t="s">
        <v>268</v>
      </c>
      <c r="G11" s="234" t="s">
        <v>269</v>
      </c>
      <c r="H11" s="234" t="s">
        <v>270</v>
      </c>
      <c r="I11" s="234" t="s">
        <v>271</v>
      </c>
      <c r="J11" s="234" t="s">
        <v>272</v>
      </c>
      <c r="K11" s="234" t="s">
        <v>273</v>
      </c>
      <c r="L11" s="234" t="s">
        <v>274</v>
      </c>
    </row>
    <row r="12" spans="1:12" ht="12.65" customHeight="1" x14ac:dyDescent="0.25">
      <c r="A12" s="239"/>
      <c r="B12" s="175" t="s">
        <v>18</v>
      </c>
      <c r="C12" s="235"/>
      <c r="D12" s="235"/>
      <c r="E12" s="235"/>
      <c r="F12" s="235"/>
      <c r="G12" s="235"/>
      <c r="H12" s="235"/>
      <c r="I12" s="235"/>
      <c r="J12" s="235"/>
      <c r="K12" s="235"/>
      <c r="L12" s="235"/>
    </row>
    <row r="13" spans="1:12" ht="25" x14ac:dyDescent="0.25">
      <c r="A13" s="238">
        <v>3</v>
      </c>
      <c r="B13" s="174" t="s">
        <v>19</v>
      </c>
      <c r="C13" s="234" t="s">
        <v>275</v>
      </c>
      <c r="D13" s="234" t="s">
        <v>276</v>
      </c>
      <c r="E13" s="234" t="s">
        <v>277</v>
      </c>
      <c r="F13" s="234" t="s">
        <v>278</v>
      </c>
      <c r="G13" s="234" t="s">
        <v>279</v>
      </c>
      <c r="H13" s="234" t="s">
        <v>280</v>
      </c>
      <c r="I13" s="234" t="s">
        <v>25</v>
      </c>
      <c r="J13" s="234" t="s">
        <v>281</v>
      </c>
      <c r="K13" s="234" t="s">
        <v>282</v>
      </c>
      <c r="L13" s="234" t="s">
        <v>283</v>
      </c>
    </row>
    <row r="14" spans="1:12" ht="12.65" customHeight="1" x14ac:dyDescent="0.25">
      <c r="A14" s="239"/>
      <c r="B14" s="175" t="s">
        <v>18</v>
      </c>
      <c r="C14" s="235"/>
      <c r="D14" s="235"/>
      <c r="E14" s="235"/>
      <c r="F14" s="235"/>
      <c r="G14" s="235"/>
      <c r="H14" s="235"/>
      <c r="I14" s="235"/>
      <c r="J14" s="235"/>
      <c r="K14" s="235"/>
      <c r="L14" s="235"/>
    </row>
    <row r="15" spans="1:12" ht="12.65" customHeight="1" x14ac:dyDescent="0.25">
      <c r="A15" s="238">
        <v>4</v>
      </c>
      <c r="B15" s="174" t="s">
        <v>20</v>
      </c>
      <c r="C15" s="234" t="s">
        <v>284</v>
      </c>
      <c r="D15" s="234" t="s">
        <v>285</v>
      </c>
      <c r="E15" s="234" t="s">
        <v>286</v>
      </c>
      <c r="F15" s="234" t="s">
        <v>287</v>
      </c>
      <c r="G15" s="234" t="s">
        <v>288</v>
      </c>
      <c r="H15" s="234" t="s">
        <v>289</v>
      </c>
      <c r="I15" s="234" t="s">
        <v>290</v>
      </c>
      <c r="J15" s="234" t="s">
        <v>291</v>
      </c>
      <c r="K15" s="234" t="s">
        <v>292</v>
      </c>
      <c r="L15" s="234" t="s">
        <v>293</v>
      </c>
    </row>
    <row r="16" spans="1:12" ht="12.65" customHeight="1" x14ac:dyDescent="0.25">
      <c r="A16" s="239"/>
      <c r="B16" s="175" t="s">
        <v>21</v>
      </c>
      <c r="C16" s="235"/>
      <c r="D16" s="235"/>
      <c r="E16" s="235"/>
      <c r="F16" s="235"/>
      <c r="G16" s="235"/>
      <c r="H16" s="235"/>
      <c r="I16" s="235"/>
      <c r="J16" s="235"/>
      <c r="K16" s="235"/>
      <c r="L16" s="235"/>
    </row>
    <row r="17" spans="1:12" ht="12.65" customHeight="1" x14ac:dyDescent="0.25">
      <c r="A17" s="238">
        <v>5</v>
      </c>
      <c r="B17" s="174" t="s">
        <v>23</v>
      </c>
      <c r="C17" s="234" t="s">
        <v>294</v>
      </c>
      <c r="D17" s="234" t="s">
        <v>295</v>
      </c>
      <c r="E17" s="234" t="s">
        <v>22</v>
      </c>
      <c r="F17" s="234" t="s">
        <v>296</v>
      </c>
      <c r="G17" s="234" t="s">
        <v>297</v>
      </c>
      <c r="H17" s="234" t="s">
        <v>298</v>
      </c>
      <c r="I17" s="234" t="s">
        <v>299</v>
      </c>
      <c r="J17" s="234" t="s">
        <v>300</v>
      </c>
      <c r="K17" s="234" t="s">
        <v>301</v>
      </c>
      <c r="L17" s="234" t="s">
        <v>302</v>
      </c>
    </row>
    <row r="18" spans="1:12" ht="12.65" customHeight="1" x14ac:dyDescent="0.25">
      <c r="A18" s="239"/>
      <c r="B18" s="175" t="s">
        <v>24</v>
      </c>
      <c r="C18" s="235"/>
      <c r="D18" s="235"/>
      <c r="E18" s="235"/>
      <c r="F18" s="235"/>
      <c r="G18" s="235"/>
      <c r="H18" s="235"/>
      <c r="I18" s="235"/>
      <c r="J18" s="235"/>
      <c r="K18" s="235"/>
      <c r="L18" s="235"/>
    </row>
    <row r="19" spans="1:12" ht="25" x14ac:dyDescent="0.25">
      <c r="A19" s="238">
        <v>6</v>
      </c>
      <c r="B19" s="174" t="s">
        <v>26</v>
      </c>
      <c r="C19" s="234" t="s">
        <v>303</v>
      </c>
      <c r="D19" s="234" t="s">
        <v>304</v>
      </c>
      <c r="E19" s="234" t="s">
        <v>305</v>
      </c>
      <c r="F19" s="234" t="s">
        <v>306</v>
      </c>
      <c r="G19" s="234" t="s">
        <v>307</v>
      </c>
      <c r="H19" s="234" t="s">
        <v>308</v>
      </c>
      <c r="I19" s="234" t="s">
        <v>309</v>
      </c>
      <c r="J19" s="234" t="s">
        <v>310</v>
      </c>
      <c r="K19" s="234" t="s">
        <v>311</v>
      </c>
      <c r="L19" s="234" t="s">
        <v>312</v>
      </c>
    </row>
    <row r="20" spans="1:12" ht="25" x14ac:dyDescent="0.25">
      <c r="A20" s="239"/>
      <c r="B20" s="175" t="s">
        <v>27</v>
      </c>
      <c r="C20" s="235"/>
      <c r="D20" s="235"/>
      <c r="E20" s="235"/>
      <c r="F20" s="235"/>
      <c r="G20" s="235"/>
      <c r="H20" s="235"/>
      <c r="I20" s="235"/>
      <c r="J20" s="235"/>
      <c r="K20" s="235"/>
      <c r="L20" s="235"/>
    </row>
    <row r="21" spans="1:12" ht="12.65" customHeight="1" x14ac:dyDescent="0.25">
      <c r="A21" s="238">
        <v>7</v>
      </c>
      <c r="B21" s="174" t="s">
        <v>28</v>
      </c>
      <c r="C21" s="234" t="s">
        <v>313</v>
      </c>
      <c r="D21" s="234" t="s">
        <v>314</v>
      </c>
      <c r="E21" s="234" t="s">
        <v>315</v>
      </c>
      <c r="F21" s="234" t="s">
        <v>316</v>
      </c>
      <c r="G21" s="234" t="s">
        <v>317</v>
      </c>
      <c r="H21" s="234" t="s">
        <v>318</v>
      </c>
      <c r="I21" s="234" t="s">
        <v>319</v>
      </c>
      <c r="J21" s="234" t="s">
        <v>320</v>
      </c>
      <c r="K21" s="234" t="s">
        <v>321</v>
      </c>
      <c r="L21" s="234" t="s">
        <v>322</v>
      </c>
    </row>
    <row r="22" spans="1:12" ht="12.65" customHeight="1" x14ac:dyDescent="0.25">
      <c r="A22" s="239"/>
      <c r="B22" s="175" t="s">
        <v>29</v>
      </c>
      <c r="C22" s="235"/>
      <c r="D22" s="235"/>
      <c r="E22" s="235"/>
      <c r="F22" s="235"/>
      <c r="G22" s="235"/>
      <c r="H22" s="235"/>
      <c r="I22" s="235"/>
      <c r="J22" s="235"/>
      <c r="K22" s="235"/>
      <c r="L22" s="235"/>
    </row>
    <row r="23" spans="1:12" ht="12.65" customHeight="1" x14ac:dyDescent="0.25">
      <c r="A23" s="238">
        <v>8</v>
      </c>
      <c r="B23" s="174" t="s">
        <v>30</v>
      </c>
      <c r="C23" s="234" t="s">
        <v>323</v>
      </c>
      <c r="D23" s="234" t="s">
        <v>324</v>
      </c>
      <c r="E23" s="234" t="s">
        <v>325</v>
      </c>
      <c r="F23" s="234" t="s">
        <v>326</v>
      </c>
      <c r="G23" s="234" t="s">
        <v>327</v>
      </c>
      <c r="H23" s="234" t="s">
        <v>328</v>
      </c>
      <c r="I23" s="234" t="s">
        <v>329</v>
      </c>
      <c r="J23" s="234" t="s">
        <v>330</v>
      </c>
      <c r="K23" s="234" t="s">
        <v>331</v>
      </c>
      <c r="L23" s="234" t="s">
        <v>332</v>
      </c>
    </row>
    <row r="24" spans="1:12" ht="12.65" customHeight="1" x14ac:dyDescent="0.25">
      <c r="A24" s="239"/>
      <c r="B24" s="175" t="s">
        <v>31</v>
      </c>
      <c r="C24" s="235"/>
      <c r="D24" s="235"/>
      <c r="E24" s="235"/>
      <c r="F24" s="235"/>
      <c r="G24" s="235"/>
      <c r="H24" s="235"/>
      <c r="I24" s="235"/>
      <c r="J24" s="235"/>
      <c r="K24" s="235"/>
      <c r="L24" s="235"/>
    </row>
    <row r="25" spans="1:12" ht="14.5" x14ac:dyDescent="0.35">
      <c r="A25" s="6"/>
    </row>
    <row r="26" spans="1:12" ht="13" x14ac:dyDescent="0.25">
      <c r="A26" s="79" t="s">
        <v>85</v>
      </c>
      <c r="B26" s="100"/>
      <c r="C26" s="100"/>
    </row>
    <row r="27" spans="1:12" x14ac:dyDescent="0.25">
      <c r="A27" s="3" t="s">
        <v>218</v>
      </c>
      <c r="B27" s="100"/>
      <c r="C27" s="100"/>
    </row>
    <row r="29" spans="1:12" ht="15.5" x14ac:dyDescent="0.25">
      <c r="A29" s="4" t="s">
        <v>32</v>
      </c>
    </row>
    <row r="31" spans="1:12" ht="13" x14ac:dyDescent="0.3">
      <c r="A31" s="14" t="s">
        <v>33</v>
      </c>
    </row>
    <row r="34" spans="1:1" ht="13" x14ac:dyDescent="0.3">
      <c r="A34" s="1" t="s">
        <v>34</v>
      </c>
    </row>
    <row r="35" spans="1:1" x14ac:dyDescent="0.25">
      <c r="A35" t="s">
        <v>35</v>
      </c>
    </row>
    <row r="37" spans="1:1" ht="13" x14ac:dyDescent="0.3">
      <c r="A37" s="1" t="s">
        <v>36</v>
      </c>
    </row>
    <row r="38" spans="1:1" x14ac:dyDescent="0.25">
      <c r="A38" t="s">
        <v>37</v>
      </c>
    </row>
    <row r="40" spans="1:1" ht="13" x14ac:dyDescent="0.3">
      <c r="A40" s="1" t="s">
        <v>38</v>
      </c>
    </row>
    <row r="41" spans="1:1" x14ac:dyDescent="0.25">
      <c r="A41" t="s">
        <v>39</v>
      </c>
    </row>
    <row r="43" spans="1:1" ht="13" x14ac:dyDescent="0.3">
      <c r="A43" s="1" t="s">
        <v>40</v>
      </c>
    </row>
    <row r="44" spans="1:1" x14ac:dyDescent="0.25">
      <c r="A44" t="s">
        <v>41</v>
      </c>
    </row>
    <row r="46" spans="1:1" ht="13" x14ac:dyDescent="0.3">
      <c r="A46" s="1" t="s">
        <v>42</v>
      </c>
    </row>
    <row r="47" spans="1:1" x14ac:dyDescent="0.25">
      <c r="A47" t="s">
        <v>43</v>
      </c>
    </row>
    <row r="49" spans="1:1" ht="13" x14ac:dyDescent="0.3">
      <c r="A49" s="1" t="s">
        <v>44</v>
      </c>
    </row>
    <row r="50" spans="1:1" x14ac:dyDescent="0.25">
      <c r="A50" t="s">
        <v>45</v>
      </c>
    </row>
    <row r="52" spans="1:1" ht="13" x14ac:dyDescent="0.3">
      <c r="A52" s="1" t="s">
        <v>46</v>
      </c>
    </row>
    <row r="53" spans="1:1" x14ac:dyDescent="0.25">
      <c r="A53" t="s">
        <v>47</v>
      </c>
    </row>
    <row r="55" spans="1:1" ht="13" x14ac:dyDescent="0.3">
      <c r="A55" s="1" t="s">
        <v>48</v>
      </c>
    </row>
    <row r="56" spans="1:1" x14ac:dyDescent="0.25">
      <c r="A56" t="s">
        <v>49</v>
      </c>
    </row>
    <row r="57" spans="1:1" ht="14.5" x14ac:dyDescent="0.35">
      <c r="A57" s="6"/>
    </row>
  </sheetData>
  <mergeCells count="90">
    <mergeCell ref="G23:G24"/>
    <mergeCell ref="H23:H24"/>
    <mergeCell ref="I23:I24"/>
    <mergeCell ref="J23:J24"/>
    <mergeCell ref="K23:K24"/>
    <mergeCell ref="L23:L24"/>
    <mergeCell ref="H21:H22"/>
    <mergeCell ref="I21:I22"/>
    <mergeCell ref="J21:J22"/>
    <mergeCell ref="K21:K22"/>
    <mergeCell ref="L21:L22"/>
    <mergeCell ref="A23:A24"/>
    <mergeCell ref="C23:C24"/>
    <mergeCell ref="D23:D24"/>
    <mergeCell ref="E23:E24"/>
    <mergeCell ref="F23:F24"/>
    <mergeCell ref="A21:A22"/>
    <mergeCell ref="C21:C22"/>
    <mergeCell ref="D21:D22"/>
    <mergeCell ref="E21:E22"/>
    <mergeCell ref="F21:F22"/>
    <mergeCell ref="G21:G22"/>
    <mergeCell ref="G19:G20"/>
    <mergeCell ref="H19:H20"/>
    <mergeCell ref="I19:I20"/>
    <mergeCell ref="J19:J20"/>
    <mergeCell ref="K19:K20"/>
    <mergeCell ref="L19:L20"/>
    <mergeCell ref="H17:H18"/>
    <mergeCell ref="I17:I18"/>
    <mergeCell ref="J17:J18"/>
    <mergeCell ref="K17:K18"/>
    <mergeCell ref="L17:L18"/>
    <mergeCell ref="A19:A20"/>
    <mergeCell ref="C19:C20"/>
    <mergeCell ref="D19:D20"/>
    <mergeCell ref="E19:E20"/>
    <mergeCell ref="F19:F20"/>
    <mergeCell ref="A15:A16"/>
    <mergeCell ref="C15:C16"/>
    <mergeCell ref="D15:D16"/>
    <mergeCell ref="E15:E16"/>
    <mergeCell ref="G17:G18"/>
    <mergeCell ref="A17:A18"/>
    <mergeCell ref="C17:C18"/>
    <mergeCell ref="D17:D18"/>
    <mergeCell ref="E17:E18"/>
    <mergeCell ref="F17:F18"/>
    <mergeCell ref="G13:G14"/>
    <mergeCell ref="H13:H14"/>
    <mergeCell ref="I13:I14"/>
    <mergeCell ref="J13:J14"/>
    <mergeCell ref="G11:G12"/>
    <mergeCell ref="H11:H12"/>
    <mergeCell ref="I11:I12"/>
    <mergeCell ref="J11:J12"/>
    <mergeCell ref="G15:G16"/>
    <mergeCell ref="H15:H16"/>
    <mergeCell ref="I15:I16"/>
    <mergeCell ref="J15:J16"/>
    <mergeCell ref="F15:F16"/>
    <mergeCell ref="A11:A12"/>
    <mergeCell ref="C11:C12"/>
    <mergeCell ref="D11:D12"/>
    <mergeCell ref="E11:E12"/>
    <mergeCell ref="F11:F12"/>
    <mergeCell ref="A13:A14"/>
    <mergeCell ref="C13:C14"/>
    <mergeCell ref="D13:D14"/>
    <mergeCell ref="E13:E14"/>
    <mergeCell ref="F13:F14"/>
    <mergeCell ref="L15:L16"/>
    <mergeCell ref="K15:K16"/>
    <mergeCell ref="L9:L10"/>
    <mergeCell ref="K11:K12"/>
    <mergeCell ref="L11:L12"/>
    <mergeCell ref="L13:L14"/>
    <mergeCell ref="K9:K10"/>
    <mergeCell ref="K13:K14"/>
    <mergeCell ref="G9:G10"/>
    <mergeCell ref="H9:H10"/>
    <mergeCell ref="I9:I10"/>
    <mergeCell ref="J9:J10"/>
    <mergeCell ref="A7:A8"/>
    <mergeCell ref="A9:A10"/>
    <mergeCell ref="B9:B10"/>
    <mergeCell ref="C9:C10"/>
    <mergeCell ref="D9:D10"/>
    <mergeCell ref="E9:E10"/>
    <mergeCell ref="F9:F10"/>
  </mergeCells>
  <pageMargins left="0.7" right="0.7" top="0.78740157499999996" bottom="0.78740157499999996" header="0.3" footer="0.3"/>
  <pageSetup paperSize="9" scale="76" orientation="portrait" r:id="rId1"/>
  <customProperties>
    <customPr name="layoutContexts" r:id="rId2"/>
    <customPr name="screen"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2"/>
  <sheetViews>
    <sheetView workbookViewId="0">
      <selection activeCell="H12" sqref="H12"/>
    </sheetView>
  </sheetViews>
  <sheetFormatPr baseColWidth="10" defaultRowHeight="12.5" x14ac:dyDescent="0.25"/>
  <cols>
    <col min="1" max="1" width="31.453125" customWidth="1"/>
    <col min="3" max="3" width="14.81640625" customWidth="1"/>
    <col min="4" max="4" width="14.7265625" customWidth="1"/>
    <col min="5" max="5" width="13.81640625" customWidth="1"/>
  </cols>
  <sheetData>
    <row r="1" spans="1:9" ht="17.5" x14ac:dyDescent="0.25">
      <c r="A1" s="9" t="s">
        <v>235</v>
      </c>
    </row>
    <row r="2" spans="1:9" ht="10.5" customHeight="1" x14ac:dyDescent="0.25">
      <c r="A2" s="4"/>
    </row>
    <row r="3" spans="1:9" ht="30.75" customHeight="1" x14ac:dyDescent="0.25">
      <c r="A3" s="224" t="s">
        <v>103</v>
      </c>
      <c r="B3" s="224"/>
      <c r="C3" s="224"/>
      <c r="D3" s="224"/>
      <c r="E3" s="224"/>
      <c r="F3" s="224"/>
      <c r="G3" s="224"/>
      <c r="H3" s="224"/>
      <c r="I3" s="224"/>
    </row>
    <row r="4" spans="1:9" ht="14" x14ac:dyDescent="0.25">
      <c r="A4" s="77"/>
    </row>
    <row r="5" spans="1:9" ht="13.5" x14ac:dyDescent="0.25">
      <c r="A5" s="88" t="s">
        <v>342</v>
      </c>
    </row>
    <row r="6" spans="1:9" ht="14.5" x14ac:dyDescent="0.25">
      <c r="A6" s="103" t="s">
        <v>104</v>
      </c>
    </row>
    <row r="7" spans="1:9" ht="14" x14ac:dyDescent="0.25">
      <c r="A7" s="77" t="s">
        <v>220</v>
      </c>
    </row>
    <row r="8" spans="1:9" ht="14" x14ac:dyDescent="0.25">
      <c r="A8" s="77"/>
    </row>
    <row r="9" spans="1:9" ht="27" x14ac:dyDescent="0.25">
      <c r="A9" s="105" t="s">
        <v>119</v>
      </c>
      <c r="B9" s="105" t="s">
        <v>105</v>
      </c>
      <c r="C9" s="105" t="s">
        <v>106</v>
      </c>
      <c r="D9" s="105" t="s">
        <v>107</v>
      </c>
      <c r="E9" s="105" t="s">
        <v>108</v>
      </c>
    </row>
    <row r="10" spans="1:9" ht="27" x14ac:dyDescent="0.25">
      <c r="A10" s="106" t="s">
        <v>109</v>
      </c>
      <c r="B10" s="107">
        <v>1599.9</v>
      </c>
      <c r="C10" s="107">
        <v>1175.53</v>
      </c>
      <c r="D10" s="107">
        <v>987.77</v>
      </c>
      <c r="E10" s="107">
        <v>693.63</v>
      </c>
    </row>
    <row r="11" spans="1:9" ht="27" x14ac:dyDescent="0.25">
      <c r="A11" s="106" t="s">
        <v>110</v>
      </c>
      <c r="B11" s="107">
        <v>1857.02</v>
      </c>
      <c r="C11" s="107">
        <v>1334.18</v>
      </c>
      <c r="D11" s="107">
        <v>1136.2</v>
      </c>
      <c r="E11" s="107">
        <v>784.2</v>
      </c>
    </row>
    <row r="12" spans="1:9" ht="27" x14ac:dyDescent="0.25">
      <c r="A12" s="106" t="s">
        <v>111</v>
      </c>
      <c r="B12" s="107">
        <v>2025.25</v>
      </c>
      <c r="C12" s="107">
        <v>1453.27</v>
      </c>
      <c r="D12" s="107">
        <v>1231.98</v>
      </c>
      <c r="E12" s="107">
        <v>863.15</v>
      </c>
    </row>
    <row r="13" spans="1:9" ht="14" x14ac:dyDescent="0.25">
      <c r="A13" s="77"/>
    </row>
    <row r="14" spans="1:9" x14ac:dyDescent="0.25">
      <c r="A14" s="78" t="s">
        <v>338</v>
      </c>
    </row>
    <row r="15" spans="1:9" x14ac:dyDescent="0.25">
      <c r="A15" s="78" t="s">
        <v>112</v>
      </c>
    </row>
    <row r="16" spans="1:9" x14ac:dyDescent="0.25">
      <c r="A16" s="78"/>
    </row>
    <row r="17" spans="1:1" ht="13" x14ac:dyDescent="0.25">
      <c r="A17" s="78" t="s">
        <v>339</v>
      </c>
    </row>
    <row r="18" spans="1:1" ht="13" x14ac:dyDescent="0.25">
      <c r="A18" s="78" t="s">
        <v>340</v>
      </c>
    </row>
    <row r="19" spans="1:1" ht="13" x14ac:dyDescent="0.25">
      <c r="A19" s="108" t="s">
        <v>341</v>
      </c>
    </row>
    <row r="20" spans="1:1" ht="14" x14ac:dyDescent="0.25">
      <c r="A20" s="77"/>
    </row>
    <row r="21" spans="1:1" ht="14" x14ac:dyDescent="0.25">
      <c r="A21" s="104" t="s">
        <v>85</v>
      </c>
    </row>
    <row r="22" spans="1:1" x14ac:dyDescent="0.25">
      <c r="A22" s="81" t="s">
        <v>219</v>
      </c>
    </row>
    <row r="23" spans="1:1" x14ac:dyDescent="0.25">
      <c r="A23" s="81"/>
    </row>
    <row r="24" spans="1:1" ht="17.5" x14ac:dyDescent="0.25">
      <c r="A24" s="9" t="s">
        <v>113</v>
      </c>
    </row>
    <row r="25" spans="1:1" ht="14" x14ac:dyDescent="0.25">
      <c r="A25" s="77" t="s">
        <v>114</v>
      </c>
    </row>
    <row r="26" spans="1:1" ht="14" x14ac:dyDescent="0.25">
      <c r="A26" s="77" t="s">
        <v>115</v>
      </c>
    </row>
    <row r="27" spans="1:1" ht="14" x14ac:dyDescent="0.25">
      <c r="A27" s="77"/>
    </row>
    <row r="28" spans="1:1" ht="17.5" x14ac:dyDescent="0.25">
      <c r="A28" s="9" t="s">
        <v>120</v>
      </c>
    </row>
    <row r="29" spans="1:1" ht="14" x14ac:dyDescent="0.25">
      <c r="A29" s="77" t="s">
        <v>116</v>
      </c>
    </row>
    <row r="30" spans="1:1" ht="14" x14ac:dyDescent="0.25">
      <c r="A30" s="77"/>
    </row>
    <row r="31" spans="1:1" ht="17.5" x14ac:dyDescent="0.25">
      <c r="A31" s="9" t="s">
        <v>117</v>
      </c>
    </row>
    <row r="32" spans="1:1" ht="14" x14ac:dyDescent="0.25">
      <c r="A32" s="77" t="s">
        <v>118</v>
      </c>
    </row>
  </sheetData>
  <mergeCells count="1">
    <mergeCell ref="A3:I3"/>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5"/>
  <sheetViews>
    <sheetView workbookViewId="0">
      <selection activeCell="E11" sqref="E11"/>
    </sheetView>
  </sheetViews>
  <sheetFormatPr baseColWidth="10" defaultRowHeight="12.5" x14ac:dyDescent="0.25"/>
  <cols>
    <col min="1" max="1" width="42.7265625" customWidth="1"/>
  </cols>
  <sheetData>
    <row r="1" spans="1:2" ht="13" x14ac:dyDescent="0.3">
      <c r="A1" s="34" t="s">
        <v>63</v>
      </c>
      <c r="B1" s="22"/>
    </row>
    <row r="2" spans="1:2" x14ac:dyDescent="0.25">
      <c r="A2" s="163" t="s">
        <v>65</v>
      </c>
      <c r="B2" s="22"/>
    </row>
    <row r="3" spans="1:2" x14ac:dyDescent="0.25">
      <c r="A3" s="163" t="s">
        <v>66</v>
      </c>
      <c r="B3" s="22"/>
    </row>
    <row r="4" spans="1:2" x14ac:dyDescent="0.25">
      <c r="A4" s="22"/>
      <c r="B4" s="22"/>
    </row>
    <row r="5" spans="1:2" ht="13" x14ac:dyDescent="0.3">
      <c r="A5" s="34" t="s">
        <v>198</v>
      </c>
      <c r="B5" s="22"/>
    </row>
    <row r="6" spans="1:2" ht="13" x14ac:dyDescent="0.3">
      <c r="A6" s="164">
        <v>0.13</v>
      </c>
      <c r="B6" s="22"/>
    </row>
    <row r="7" spans="1:2" ht="13" x14ac:dyDescent="0.3">
      <c r="A7" s="164">
        <v>0.2</v>
      </c>
      <c r="B7" s="22"/>
    </row>
    <row r="8" spans="1:2" ht="13" x14ac:dyDescent="0.3">
      <c r="A8" s="164" t="s">
        <v>203</v>
      </c>
      <c r="B8" s="22"/>
    </row>
    <row r="9" spans="1:2" ht="13" x14ac:dyDescent="0.3">
      <c r="A9" s="165">
        <v>1.1299999999999999</v>
      </c>
      <c r="B9" s="166">
        <v>0.13</v>
      </c>
    </row>
    <row r="10" spans="1:2" ht="13" x14ac:dyDescent="0.3">
      <c r="A10" s="165">
        <v>1.2</v>
      </c>
      <c r="B10" s="166">
        <v>0.2</v>
      </c>
    </row>
    <row r="11" spans="1:2" x14ac:dyDescent="0.25">
      <c r="A11" s="22"/>
      <c r="B11" s="22"/>
    </row>
    <row r="12" spans="1:2" ht="13" x14ac:dyDescent="0.3">
      <c r="A12" s="34" t="s">
        <v>178</v>
      </c>
      <c r="B12" s="34" t="s">
        <v>179</v>
      </c>
    </row>
    <row r="13" spans="1:2" ht="14.5" x14ac:dyDescent="0.25">
      <c r="A13" s="167" t="s">
        <v>164</v>
      </c>
      <c r="B13" s="168" t="s">
        <v>173</v>
      </c>
    </row>
    <row r="14" spans="1:2" ht="14.5" x14ac:dyDescent="0.25">
      <c r="A14" s="167" t="s">
        <v>165</v>
      </c>
      <c r="B14" s="168" t="s">
        <v>174</v>
      </c>
    </row>
    <row r="15" spans="1:2" ht="14.5" x14ac:dyDescent="0.25">
      <c r="A15" s="167" t="s">
        <v>166</v>
      </c>
      <c r="B15" s="168" t="s">
        <v>175</v>
      </c>
    </row>
    <row r="16" spans="1:2" ht="14.5" x14ac:dyDescent="0.25">
      <c r="A16" s="167" t="s">
        <v>167</v>
      </c>
      <c r="B16" s="168" t="s">
        <v>176</v>
      </c>
    </row>
    <row r="17" spans="1:2" ht="14.5" x14ac:dyDescent="0.25">
      <c r="A17" s="167" t="s">
        <v>168</v>
      </c>
      <c r="B17" s="168" t="s">
        <v>177</v>
      </c>
    </row>
    <row r="18" spans="1:2" ht="29" x14ac:dyDescent="0.25">
      <c r="A18" s="167" t="s">
        <v>169</v>
      </c>
      <c r="B18" s="168" t="s">
        <v>1</v>
      </c>
    </row>
    <row r="19" spans="1:2" ht="14.5" x14ac:dyDescent="0.25">
      <c r="A19" s="167" t="s">
        <v>170</v>
      </c>
      <c r="B19" s="22"/>
    </row>
    <row r="20" spans="1:2" ht="14.5" x14ac:dyDescent="0.25">
      <c r="A20" s="167" t="s">
        <v>171</v>
      </c>
      <c r="B20" s="22"/>
    </row>
    <row r="21" spans="1:2" ht="14.5" x14ac:dyDescent="0.25">
      <c r="A21" s="167" t="s">
        <v>172</v>
      </c>
      <c r="B21" s="22"/>
    </row>
    <row r="22" spans="1:2" ht="14.5" x14ac:dyDescent="0.25">
      <c r="A22" s="167" t="s">
        <v>163</v>
      </c>
      <c r="B22" s="22"/>
    </row>
    <row r="23" spans="1:2" ht="14.5" x14ac:dyDescent="0.25">
      <c r="A23" s="167" t="s">
        <v>2</v>
      </c>
      <c r="B23" s="22"/>
    </row>
    <row r="24" spans="1:2" ht="14.5" x14ac:dyDescent="0.25">
      <c r="A24" s="167" t="s">
        <v>180</v>
      </c>
      <c r="B24" s="22"/>
    </row>
    <row r="25" spans="1:2" ht="14.5" x14ac:dyDescent="0.25">
      <c r="A25" s="169" t="s">
        <v>181</v>
      </c>
      <c r="B25" s="22"/>
    </row>
  </sheetData>
  <phoneticPr fontId="2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2</vt:i4>
      </vt:variant>
    </vt:vector>
  </HeadingPairs>
  <TitlesOfParts>
    <vt:vector size="11" baseType="lpstr">
      <vt:lpstr>Kalkulationsformular</vt:lpstr>
      <vt:lpstr>Bands</vt:lpstr>
      <vt:lpstr> freie Orchester, Ensembles</vt:lpstr>
      <vt:lpstr>Komposition, Improvisation</vt:lpstr>
      <vt:lpstr>Musikvermittlung</vt:lpstr>
      <vt:lpstr>Selbstständige Projektarbeit</vt:lpstr>
      <vt:lpstr>Fair Pay Gehaltsschema</vt:lpstr>
      <vt:lpstr>Kollektivverträge Links</vt:lpstr>
      <vt:lpstr>GESPERRT</vt:lpstr>
      <vt:lpstr>Kalkulationsformular!Druckbereich</vt:lpstr>
      <vt:lpstr>Kalkulationsformular!Drucktitel</vt:lpstr>
    </vt:vector>
  </TitlesOfParts>
  <Company>ÖMR &amp; mica – music austria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Kalkulationshilfe Musik – faire Honorare, faire Gehälter</dc:title>
  <dc:creator>Eva-Maria Bauer &amp; Sabine Reiter</dc:creator>
  <cp:lastModifiedBy>Eva-Maria Bauer</cp:lastModifiedBy>
  <cp:lastPrinted>2024-02-20T15:28:30Z</cp:lastPrinted>
  <dcterms:created xsi:type="dcterms:W3CDTF">2013-11-07T10:30:56Z</dcterms:created>
  <dcterms:modified xsi:type="dcterms:W3CDTF">2025-09-12T09:40:58Z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2013-11-14T07:38:01Z</vt:filetime>
  </property>
</Properties>
</file>